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2"/>
  </bookViews>
  <sheets>
    <sheet name="CONTRIBUTI DGR39-56" sheetId="1" r:id="rId1"/>
    <sheet name="CONTRIB. " sheetId="2" r:id="rId2"/>
    <sheet name="CONTRIBUTI ECONOMICI" sheetId="3" r:id="rId3"/>
  </sheets>
  <definedNames/>
  <calcPr fullCalcOnLoad="1"/>
</workbook>
</file>

<file path=xl/sharedStrings.xml><?xml version="1.0" encoding="utf-8"?>
<sst xmlns="http://schemas.openxmlformats.org/spreadsheetml/2006/main" count="693" uniqueCount="239">
  <si>
    <t>GENNAIO</t>
  </si>
  <si>
    <t xml:space="preserve">FEBBRAIO </t>
  </si>
  <si>
    <t>MARZO</t>
  </si>
  <si>
    <t>APRILE</t>
  </si>
  <si>
    <t>MAGGIO</t>
  </si>
  <si>
    <t>GIUGNO</t>
  </si>
  <si>
    <t>AGOSTO</t>
  </si>
  <si>
    <t>OTTOBRE</t>
  </si>
  <si>
    <t>LUGLIO</t>
  </si>
  <si>
    <t>SETT.</t>
  </si>
  <si>
    <t>NOV.</t>
  </si>
  <si>
    <t>DIC.</t>
  </si>
  <si>
    <t>TOTALE</t>
  </si>
  <si>
    <t>Ak. Ma.</t>
  </si>
  <si>
    <t>Aq. Su.</t>
  </si>
  <si>
    <t>Be.Sa.</t>
  </si>
  <si>
    <t>Be. Fa.</t>
  </si>
  <si>
    <t>Bo. Fi.</t>
  </si>
  <si>
    <t>Bo. Ju.</t>
  </si>
  <si>
    <t>Bo. Li.</t>
  </si>
  <si>
    <t>Ca. Ig.</t>
  </si>
  <si>
    <t>De. Pa. Ma. An.</t>
  </si>
  <si>
    <t>El Ach. Fa.</t>
  </si>
  <si>
    <t>El Ha. Fa.</t>
  </si>
  <si>
    <t>El Ha. El Ma.</t>
  </si>
  <si>
    <t>El Qa. Fa.</t>
  </si>
  <si>
    <t>Fe. Ma.</t>
  </si>
  <si>
    <t>Fo. An. Ma.</t>
  </si>
  <si>
    <t>Ha. Bl.</t>
  </si>
  <si>
    <t>Hy. Ir.</t>
  </si>
  <si>
    <t>Hj. Li.</t>
  </si>
  <si>
    <t>Ir. Lu.</t>
  </si>
  <si>
    <t>In. Im.</t>
  </si>
  <si>
    <t>Ka. Ve.</t>
  </si>
  <si>
    <t>Lu. Al.</t>
  </si>
  <si>
    <t>Ma. Ar.</t>
  </si>
  <si>
    <t>Ma. Ca.</t>
  </si>
  <si>
    <t>Ma. Pr.</t>
  </si>
  <si>
    <t>Me. Ma.</t>
  </si>
  <si>
    <t>Mi. Mo.</t>
  </si>
  <si>
    <t>Mo. Ni.</t>
  </si>
  <si>
    <t>Mu. Ba.</t>
  </si>
  <si>
    <t>Na. My.</t>
  </si>
  <si>
    <t>Oj. An.</t>
  </si>
  <si>
    <t>Pa. Te.</t>
  </si>
  <si>
    <t>Pe. Le.</t>
  </si>
  <si>
    <t>Pi. Gi.</t>
  </si>
  <si>
    <t>Pu. El.</t>
  </si>
  <si>
    <t>Ra. Ki.</t>
  </si>
  <si>
    <t>Re. Mi.</t>
  </si>
  <si>
    <t>Ri. M.Ca.</t>
  </si>
  <si>
    <t>Ro. M.Pa.</t>
  </si>
  <si>
    <t>Ru. Va.</t>
  </si>
  <si>
    <t>Sa. Ze.</t>
  </si>
  <si>
    <t>Sa. Ba.</t>
  </si>
  <si>
    <t>Sc. Lu.</t>
  </si>
  <si>
    <t>Sh. Fa.</t>
  </si>
  <si>
    <t>Vi. Gi.</t>
  </si>
  <si>
    <t>Xh. Ha.</t>
  </si>
  <si>
    <t>Zh. Vi.</t>
  </si>
  <si>
    <t>Id.Ra.</t>
  </si>
  <si>
    <t>Io.Ra.</t>
  </si>
  <si>
    <t>Mo.Ra.</t>
  </si>
  <si>
    <t>Ri.Gi.</t>
  </si>
  <si>
    <t>Xh.Mi.</t>
  </si>
  <si>
    <t>Gi.Cr.</t>
  </si>
  <si>
    <t>Ca.An.Ma.</t>
  </si>
  <si>
    <t>Da.Pi.</t>
  </si>
  <si>
    <t>Sp.Fu.</t>
  </si>
  <si>
    <t>Am.Ma.</t>
  </si>
  <si>
    <t>An.Ma.</t>
  </si>
  <si>
    <t>An.Cr.</t>
  </si>
  <si>
    <t>Ar.Fe.</t>
  </si>
  <si>
    <t>Ba.Ma.</t>
  </si>
  <si>
    <t>Ba.Mak.</t>
  </si>
  <si>
    <t>Be.Gi.</t>
  </si>
  <si>
    <t>Be.Ir.</t>
  </si>
  <si>
    <t>Be.Gio.</t>
  </si>
  <si>
    <t>Be.Ma.</t>
  </si>
  <si>
    <t>Bo.Iv.</t>
  </si>
  <si>
    <t>Bo.Gi.</t>
  </si>
  <si>
    <t>Ca.M.Te.</t>
  </si>
  <si>
    <t>Ca.Ri.</t>
  </si>
  <si>
    <t>Cr.An.</t>
  </si>
  <si>
    <t>Cr.Ma.</t>
  </si>
  <si>
    <t>De Ol. M. Am.</t>
  </si>
  <si>
    <t>De Si. Lo.</t>
  </si>
  <si>
    <t>Es. Sa.</t>
  </si>
  <si>
    <t>Fa. Cl.</t>
  </si>
  <si>
    <t>Fe. Ro.</t>
  </si>
  <si>
    <t>Fo. Lu.</t>
  </si>
  <si>
    <t>Ga. Sa.</t>
  </si>
  <si>
    <t>Ge. P. An.</t>
  </si>
  <si>
    <t>Gu. M.Gr.</t>
  </si>
  <si>
    <t>Ir. Da.</t>
  </si>
  <si>
    <t>Ja.So.</t>
  </si>
  <si>
    <t>La.Do.</t>
  </si>
  <si>
    <t>Le. Gi.</t>
  </si>
  <si>
    <t>Le. Wa.</t>
  </si>
  <si>
    <t>Lo.Gi.</t>
  </si>
  <si>
    <t>Lo.Da.</t>
  </si>
  <si>
    <t>Ma.Ad.</t>
  </si>
  <si>
    <t>Ma.Gi.</t>
  </si>
  <si>
    <t>Ma.Fa.</t>
  </si>
  <si>
    <t>Me.Si.</t>
  </si>
  <si>
    <t>Mo.Do.</t>
  </si>
  <si>
    <t>Pa.Ro.</t>
  </si>
  <si>
    <t>Pe.Gi.</t>
  </si>
  <si>
    <t>Pe.Iv.</t>
  </si>
  <si>
    <t>Pi.Gia.</t>
  </si>
  <si>
    <t>Ri.Fl.</t>
  </si>
  <si>
    <t>Sh.Ha.</t>
  </si>
  <si>
    <t>To.Cr.</t>
  </si>
  <si>
    <t>Am.Im.</t>
  </si>
  <si>
    <t>At.An.</t>
  </si>
  <si>
    <t>De.Ga.Ga.</t>
  </si>
  <si>
    <t>Fe.La.</t>
  </si>
  <si>
    <t>Ca.M.Ro.</t>
  </si>
  <si>
    <t>Gi.P.C.</t>
  </si>
  <si>
    <t>La.Ma.Ma.</t>
  </si>
  <si>
    <t>Me.A.M.</t>
  </si>
  <si>
    <t>Ru. Ma.An.</t>
  </si>
  <si>
    <t>Sp.Gi.</t>
  </si>
  <si>
    <t>Bu. Sa.</t>
  </si>
  <si>
    <t>Sf.A.Ma.</t>
  </si>
  <si>
    <t>Fi.An.</t>
  </si>
  <si>
    <t>Dal.Ch.Fl.</t>
  </si>
  <si>
    <t>Na.Gi.</t>
  </si>
  <si>
    <t>Ca.Si.</t>
  </si>
  <si>
    <t>Gi.Gi.</t>
  </si>
  <si>
    <t>Pa.Vi.</t>
  </si>
  <si>
    <t>Co.Da.</t>
  </si>
  <si>
    <t>Co.Re.</t>
  </si>
  <si>
    <t>Cu.A.Ma.</t>
  </si>
  <si>
    <t>D'Am.Do.</t>
  </si>
  <si>
    <t>De.An.Gi.</t>
  </si>
  <si>
    <t>Ma. M.In.</t>
  </si>
  <si>
    <t>Mar.Fr.</t>
  </si>
  <si>
    <t>Pa.Co.</t>
  </si>
  <si>
    <t>Tr.Fr.</t>
  </si>
  <si>
    <t>Da.Fl.</t>
  </si>
  <si>
    <t>Me.El.</t>
  </si>
  <si>
    <t>Nominativo utente</t>
  </si>
  <si>
    <t>Atto di concessione -  Titolo base dell'attribuzione - modalita' seguita per l'individuazione del beneficiario</t>
  </si>
  <si>
    <t>Regolamento Delibera ASL AL nr.8 /2011</t>
  </si>
  <si>
    <t>Regolamento Delibera ASL AL 8/2011</t>
  </si>
  <si>
    <t>Unita' Responsabile - Dirigente Responsabile</t>
  </si>
  <si>
    <t>Serv.Socio Assistenziale Valenza  Dott.AnnaMaria AVONTO</t>
  </si>
  <si>
    <t>Kr.Ed.</t>
  </si>
  <si>
    <t>Di.Mo.</t>
  </si>
  <si>
    <t>Ma.An.</t>
  </si>
  <si>
    <t>Regolamento Delibera ASL AL nr.8/2011</t>
  </si>
  <si>
    <t>Ac.Fr.</t>
  </si>
  <si>
    <t>An.Te.</t>
  </si>
  <si>
    <t>Es.An.</t>
  </si>
  <si>
    <t>Fi.Sa.</t>
  </si>
  <si>
    <t>Pa.Ma.</t>
  </si>
  <si>
    <t>Ra.Ro.</t>
  </si>
  <si>
    <t>Tu.Te.</t>
  </si>
  <si>
    <t>Va.Sa.</t>
  </si>
  <si>
    <t>Vi.Ag.</t>
  </si>
  <si>
    <t>An.Ra.</t>
  </si>
  <si>
    <t>Ba.Fr.</t>
  </si>
  <si>
    <t>Bo.M.Te.</t>
  </si>
  <si>
    <t>Ca.M.Fr.</t>
  </si>
  <si>
    <t>Ca.Gi.</t>
  </si>
  <si>
    <t>Ca.Ce.</t>
  </si>
  <si>
    <t>Ca.Fe.</t>
  </si>
  <si>
    <t>Cat.Gi.</t>
  </si>
  <si>
    <t>Ca.Ag.</t>
  </si>
  <si>
    <t>Dal.M.Sa.</t>
  </si>
  <si>
    <t>De.Ma.Ro.</t>
  </si>
  <si>
    <t>De.Da.</t>
  </si>
  <si>
    <t>De.Si.An.</t>
  </si>
  <si>
    <t>Gi.Lu.</t>
  </si>
  <si>
    <t>Gi.Gi</t>
  </si>
  <si>
    <t>Le.Ad.</t>
  </si>
  <si>
    <t>Lo.Lu.</t>
  </si>
  <si>
    <t>Ma.Cl.</t>
  </si>
  <si>
    <t>No.Co.</t>
  </si>
  <si>
    <t>Pi.An.</t>
  </si>
  <si>
    <t>Sp.Pi.Lu.Fr.</t>
  </si>
  <si>
    <t>Ra.Gi.</t>
  </si>
  <si>
    <t>Qu.Fa.</t>
  </si>
  <si>
    <t>Ve.Mi.</t>
  </si>
  <si>
    <t>Dip.Vi.</t>
  </si>
  <si>
    <t>Ma.Fr.</t>
  </si>
  <si>
    <t>De.Ci.Jo.</t>
  </si>
  <si>
    <t>Es.Ma.Da.</t>
  </si>
  <si>
    <t>Ar.Ri.</t>
  </si>
  <si>
    <t>Ma.En.</t>
  </si>
  <si>
    <t>Pa,Je.</t>
  </si>
  <si>
    <t>Pe.Tu.</t>
  </si>
  <si>
    <t>Ri.Em.</t>
  </si>
  <si>
    <t>Ber.Ro.</t>
  </si>
  <si>
    <t>Bu.Ed.</t>
  </si>
  <si>
    <t>Ko.Xhe.</t>
  </si>
  <si>
    <t>Pa.Mo.</t>
  </si>
  <si>
    <t>Pa.Lu.</t>
  </si>
  <si>
    <t>Mo.Ve.</t>
  </si>
  <si>
    <t>Ba.Al.</t>
  </si>
  <si>
    <t>Ru.Ma</t>
  </si>
  <si>
    <t>Zy.Ve.</t>
  </si>
  <si>
    <t>Ra.Em.</t>
  </si>
  <si>
    <t>Ca.Va.</t>
  </si>
  <si>
    <t>Le.Er.</t>
  </si>
  <si>
    <t>ANNO 2015</t>
  </si>
  <si>
    <t>Nominativo Beneficiari contributi ai sensi della DGR 39/56 anziani non autosuff. e  disabili anno 2014</t>
  </si>
  <si>
    <t>La.Co.An.</t>
  </si>
  <si>
    <t>Me.Mo.</t>
  </si>
  <si>
    <t>Sou.Ma.Pa.</t>
  </si>
  <si>
    <t>Neg.En.</t>
  </si>
  <si>
    <t>Di.Cia.An.</t>
  </si>
  <si>
    <t>Ma.Va.</t>
  </si>
  <si>
    <t>Mo.Ne.</t>
  </si>
  <si>
    <t>Cr.Esp.Gr.</t>
  </si>
  <si>
    <t>Pi.Gius.</t>
  </si>
  <si>
    <t>Mo.Ro.</t>
  </si>
  <si>
    <t>As.Ki.</t>
  </si>
  <si>
    <t>Mi.Ga.</t>
  </si>
  <si>
    <t>Ri.Ma.</t>
  </si>
  <si>
    <t>Ba.Arb.</t>
  </si>
  <si>
    <t>CONTRIBUTI PER FIGLI ILLEGITTIMI - CIECHI - SORDOMUTI</t>
  </si>
  <si>
    <t>1°SEM.2014</t>
  </si>
  <si>
    <t>2°SEM.2014</t>
  </si>
  <si>
    <t>CO.CL.</t>
  </si>
  <si>
    <t>ME.MI.</t>
  </si>
  <si>
    <t>PI.MA.</t>
  </si>
  <si>
    <t>PU.EL.</t>
  </si>
  <si>
    <t>RA.SY.</t>
  </si>
  <si>
    <t>KR.ED.</t>
  </si>
  <si>
    <t>IE.AL.</t>
  </si>
  <si>
    <t>MA.MO.</t>
  </si>
  <si>
    <t>RA.GI.</t>
  </si>
  <si>
    <t>CA.A.MA.</t>
  </si>
  <si>
    <t>RO.M.PA.</t>
  </si>
  <si>
    <t>ES.M.D.</t>
  </si>
  <si>
    <t>RU.AN.</t>
  </si>
  <si>
    <t>ANNO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</si>
</sst>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0_ ;\-#,##0.00\ 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164" fontId="0" fillId="0" borderId="10" xfId="44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wrapText="1"/>
    </xf>
    <xf numFmtId="164" fontId="0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4" fontId="3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wrapText="1"/>
    </xf>
    <xf numFmtId="164" fontId="2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44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10.7109375" style="0" customWidth="1"/>
    <col min="4" max="4" width="10.421875" style="0" customWidth="1"/>
    <col min="5" max="5" width="11.421875" style="0" customWidth="1"/>
    <col min="6" max="6" width="12.57421875" style="0" customWidth="1"/>
    <col min="7" max="7" width="11.28125" style="0" customWidth="1"/>
    <col min="8" max="8" width="11.7109375" style="0" customWidth="1"/>
    <col min="9" max="10" width="10.7109375" style="0" customWidth="1"/>
    <col min="11" max="12" width="11.00390625" style="0" customWidth="1"/>
    <col min="13" max="13" width="10.57421875" style="0" customWidth="1"/>
    <col min="14" max="14" width="10.140625" style="0" customWidth="1"/>
    <col min="15" max="15" width="11.57421875" style="0" customWidth="1"/>
    <col min="16" max="16" width="24.421875" style="0" customWidth="1"/>
    <col min="17" max="17" width="52.57421875" style="0" customWidth="1"/>
  </cols>
  <sheetData>
    <row r="1" spans="1:17" s="38" customFormat="1" ht="115.5" customHeight="1">
      <c r="A1" s="37"/>
      <c r="B1" s="33" t="s">
        <v>207</v>
      </c>
      <c r="C1" s="36" t="s">
        <v>0</v>
      </c>
      <c r="D1" s="36" t="s">
        <v>1</v>
      </c>
      <c r="E1" s="36" t="s">
        <v>2</v>
      </c>
      <c r="F1" s="36" t="s">
        <v>3</v>
      </c>
      <c r="G1" s="36" t="s">
        <v>4</v>
      </c>
      <c r="H1" s="36" t="s">
        <v>5</v>
      </c>
      <c r="I1" s="36" t="s">
        <v>8</v>
      </c>
      <c r="J1" s="36" t="s">
        <v>6</v>
      </c>
      <c r="K1" s="36" t="s">
        <v>9</v>
      </c>
      <c r="L1" s="36" t="s">
        <v>7</v>
      </c>
      <c r="M1" s="36" t="s">
        <v>10</v>
      </c>
      <c r="N1" s="36" t="s">
        <v>11</v>
      </c>
      <c r="O1" s="36" t="s">
        <v>12</v>
      </c>
      <c r="P1" s="36" t="s">
        <v>143</v>
      </c>
      <c r="Q1" s="36" t="s">
        <v>146</v>
      </c>
    </row>
    <row r="2" spans="1:14" ht="12.75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25.5" customHeight="1">
      <c r="A3" s="12">
        <v>1</v>
      </c>
      <c r="B3" s="5" t="s">
        <v>152</v>
      </c>
      <c r="C3" s="7">
        <v>200</v>
      </c>
      <c r="D3" s="7">
        <v>200</v>
      </c>
      <c r="E3" s="39">
        <v>200</v>
      </c>
      <c r="F3" s="39">
        <v>200</v>
      </c>
      <c r="G3" s="39">
        <v>200</v>
      </c>
      <c r="H3" s="39">
        <v>200</v>
      </c>
      <c r="I3" s="39">
        <v>200</v>
      </c>
      <c r="J3" s="39">
        <v>200</v>
      </c>
      <c r="K3" s="39">
        <v>200</v>
      </c>
      <c r="L3" s="39">
        <v>200</v>
      </c>
      <c r="M3" s="39">
        <v>200</v>
      </c>
      <c r="N3" s="39">
        <v>200</v>
      </c>
      <c r="O3" s="9">
        <f aca="true" t="shared" si="0" ref="O3:O8">SUM(C3:N3)</f>
        <v>2400</v>
      </c>
      <c r="P3" s="33" t="s">
        <v>151</v>
      </c>
      <c r="Q3" s="5" t="s">
        <v>147</v>
      </c>
    </row>
    <row r="4" spans="1:17" ht="32.25" customHeight="1">
      <c r="A4" s="12">
        <v>2</v>
      </c>
      <c r="B4" s="5" t="s">
        <v>161</v>
      </c>
      <c r="C4" s="7">
        <v>360</v>
      </c>
      <c r="D4" s="7">
        <v>360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9">
        <f t="shared" si="0"/>
        <v>720</v>
      </c>
      <c r="P4" s="33" t="s">
        <v>151</v>
      </c>
      <c r="Q4" s="5" t="s">
        <v>147</v>
      </c>
    </row>
    <row r="5" spans="1:17" ht="30.75" customHeight="1">
      <c r="A5" s="12">
        <v>3</v>
      </c>
      <c r="B5" s="5" t="s">
        <v>153</v>
      </c>
      <c r="C5" s="7">
        <v>300</v>
      </c>
      <c r="D5" s="7">
        <v>300</v>
      </c>
      <c r="E5" s="40">
        <v>300</v>
      </c>
      <c r="F5" s="40">
        <v>300</v>
      </c>
      <c r="G5" s="39">
        <v>300</v>
      </c>
      <c r="H5" s="42">
        <v>300</v>
      </c>
      <c r="I5" s="39">
        <v>300</v>
      </c>
      <c r="J5" s="39">
        <v>300</v>
      </c>
      <c r="K5" s="39">
        <v>300</v>
      </c>
      <c r="L5" s="39">
        <v>300</v>
      </c>
      <c r="M5" s="39">
        <v>300</v>
      </c>
      <c r="N5" s="39">
        <v>300</v>
      </c>
      <c r="O5" s="9">
        <f t="shared" si="0"/>
        <v>3600</v>
      </c>
      <c r="P5" s="33" t="s">
        <v>151</v>
      </c>
      <c r="Q5" s="5" t="s">
        <v>147</v>
      </c>
    </row>
    <row r="6" spans="1:17" ht="30.75" customHeight="1">
      <c r="A6" s="12">
        <v>4</v>
      </c>
      <c r="B6" s="5" t="s">
        <v>189</v>
      </c>
      <c r="C6" s="7">
        <v>200</v>
      </c>
      <c r="D6" s="7">
        <v>200</v>
      </c>
      <c r="E6" s="40">
        <v>200</v>
      </c>
      <c r="F6" s="40">
        <v>200</v>
      </c>
      <c r="G6" s="39">
        <v>200</v>
      </c>
      <c r="H6" s="42">
        <v>200</v>
      </c>
      <c r="I6" s="39">
        <v>200</v>
      </c>
      <c r="J6" s="39">
        <v>200</v>
      </c>
      <c r="K6" s="39">
        <v>200</v>
      </c>
      <c r="L6" s="39">
        <v>200</v>
      </c>
      <c r="M6" s="39">
        <v>200</v>
      </c>
      <c r="N6" s="39">
        <v>200</v>
      </c>
      <c r="O6" s="9">
        <f t="shared" si="0"/>
        <v>2400</v>
      </c>
      <c r="P6" s="33" t="s">
        <v>151</v>
      </c>
      <c r="Q6" s="5" t="s">
        <v>147</v>
      </c>
    </row>
    <row r="7" spans="1:17" ht="30.75" customHeight="1">
      <c r="A7" s="12">
        <v>5</v>
      </c>
      <c r="B7" s="5" t="s">
        <v>162</v>
      </c>
      <c r="C7" s="7">
        <v>150</v>
      </c>
      <c r="D7" s="7">
        <v>150</v>
      </c>
      <c r="E7" s="40">
        <v>150</v>
      </c>
      <c r="F7" s="40">
        <v>150</v>
      </c>
      <c r="G7" s="39">
        <v>150</v>
      </c>
      <c r="H7" s="42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9">
        <f t="shared" si="0"/>
        <v>750</v>
      </c>
      <c r="P7" s="33" t="s">
        <v>151</v>
      </c>
      <c r="Q7" s="5" t="s">
        <v>147</v>
      </c>
    </row>
    <row r="8" spans="1:17" ht="30.75" customHeight="1">
      <c r="A8" s="12">
        <v>6</v>
      </c>
      <c r="B8" s="5" t="s">
        <v>80</v>
      </c>
      <c r="C8" s="7">
        <v>641.4</v>
      </c>
      <c r="D8" s="7">
        <v>641.4</v>
      </c>
      <c r="E8" s="40">
        <v>641.4</v>
      </c>
      <c r="F8" s="40">
        <v>641.4</v>
      </c>
      <c r="G8" s="39">
        <v>641.4</v>
      </c>
      <c r="H8" s="42">
        <v>641.4</v>
      </c>
      <c r="I8" s="39">
        <v>641.4</v>
      </c>
      <c r="J8" s="39">
        <v>641.4</v>
      </c>
      <c r="K8" s="39">
        <v>641.4</v>
      </c>
      <c r="L8" s="39">
        <v>0</v>
      </c>
      <c r="M8" s="39">
        <v>0</v>
      </c>
      <c r="N8" s="39">
        <v>0</v>
      </c>
      <c r="O8" s="9">
        <f t="shared" si="0"/>
        <v>5772.599999999999</v>
      </c>
      <c r="P8" s="33" t="s">
        <v>151</v>
      </c>
      <c r="Q8" s="5" t="s">
        <v>147</v>
      </c>
    </row>
    <row r="9" spans="1:17" ht="30" customHeight="1">
      <c r="A9" s="12">
        <v>7</v>
      </c>
      <c r="B9" s="5" t="s">
        <v>163</v>
      </c>
      <c r="C9" s="7">
        <v>56.71</v>
      </c>
      <c r="D9" s="7">
        <v>56.71</v>
      </c>
      <c r="E9" s="39">
        <v>56.71</v>
      </c>
      <c r="F9" s="39">
        <v>56.71</v>
      </c>
      <c r="G9" s="39">
        <v>56.71</v>
      </c>
      <c r="H9" s="39">
        <v>56.71</v>
      </c>
      <c r="I9" s="39">
        <v>56.71</v>
      </c>
      <c r="J9" s="39">
        <v>56.71</v>
      </c>
      <c r="K9" s="39">
        <v>56.71</v>
      </c>
      <c r="L9" s="39">
        <v>56.71</v>
      </c>
      <c r="M9" s="39">
        <v>56.71</v>
      </c>
      <c r="N9" s="39">
        <v>56.71</v>
      </c>
      <c r="O9" s="9">
        <f aca="true" t="shared" si="1" ref="O9:O49">SUM(C9:N9)</f>
        <v>680.52</v>
      </c>
      <c r="P9" s="33" t="s">
        <v>151</v>
      </c>
      <c r="Q9" s="5" t="s">
        <v>147</v>
      </c>
    </row>
    <row r="10" spans="1:17" ht="30" customHeight="1">
      <c r="A10" s="12">
        <v>8</v>
      </c>
      <c r="B10" s="5" t="s">
        <v>169</v>
      </c>
      <c r="C10" s="7">
        <v>26.3</v>
      </c>
      <c r="D10" s="7">
        <v>26.3</v>
      </c>
      <c r="E10" s="39">
        <v>26.3</v>
      </c>
      <c r="F10" s="39">
        <v>26.3</v>
      </c>
      <c r="G10" s="39">
        <v>26.3</v>
      </c>
      <c r="H10" s="39">
        <v>140</v>
      </c>
      <c r="I10" s="39">
        <v>140</v>
      </c>
      <c r="J10" s="39">
        <v>140</v>
      </c>
      <c r="K10" s="39">
        <v>0</v>
      </c>
      <c r="L10" s="39">
        <v>0</v>
      </c>
      <c r="M10" s="39">
        <v>0</v>
      </c>
      <c r="N10" s="39">
        <v>0</v>
      </c>
      <c r="O10" s="9">
        <f t="shared" si="1"/>
        <v>551.5</v>
      </c>
      <c r="P10" s="33" t="s">
        <v>151</v>
      </c>
      <c r="Q10" s="5" t="s">
        <v>147</v>
      </c>
    </row>
    <row r="11" spans="1:17" ht="30" customHeight="1">
      <c r="A11" s="12">
        <v>9</v>
      </c>
      <c r="B11" s="5" t="s">
        <v>166</v>
      </c>
      <c r="C11" s="7">
        <v>300</v>
      </c>
      <c r="D11" s="7">
        <v>300</v>
      </c>
      <c r="E11" s="39">
        <v>300</v>
      </c>
      <c r="F11" s="39">
        <v>300</v>
      </c>
      <c r="G11" s="39">
        <v>300</v>
      </c>
      <c r="H11" s="39">
        <v>300</v>
      </c>
      <c r="I11" s="39">
        <v>300</v>
      </c>
      <c r="J11" s="39">
        <v>300</v>
      </c>
      <c r="K11" s="39">
        <v>300</v>
      </c>
      <c r="L11" s="39">
        <v>300</v>
      </c>
      <c r="M11" s="39">
        <v>300</v>
      </c>
      <c r="N11" s="39">
        <v>300</v>
      </c>
      <c r="O11" s="9">
        <f t="shared" si="1"/>
        <v>3600</v>
      </c>
      <c r="P11" s="33" t="s">
        <v>151</v>
      </c>
      <c r="Q11" s="5" t="s">
        <v>147</v>
      </c>
    </row>
    <row r="12" spans="1:17" ht="30" customHeight="1">
      <c r="A12" s="12">
        <v>10</v>
      </c>
      <c r="B12" s="5" t="s">
        <v>167</v>
      </c>
      <c r="C12" s="7">
        <v>200</v>
      </c>
      <c r="D12" s="7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9">
        <f t="shared" si="1"/>
        <v>200</v>
      </c>
      <c r="P12" s="33" t="s">
        <v>151</v>
      </c>
      <c r="Q12" s="5" t="s">
        <v>147</v>
      </c>
    </row>
    <row r="13" spans="1:17" ht="30" customHeight="1">
      <c r="A13" s="12">
        <v>11</v>
      </c>
      <c r="B13" s="5" t="s">
        <v>165</v>
      </c>
      <c r="C13" s="7">
        <v>200</v>
      </c>
      <c r="D13" s="7">
        <v>200</v>
      </c>
      <c r="E13" s="39">
        <v>200</v>
      </c>
      <c r="F13" s="39">
        <v>200</v>
      </c>
      <c r="G13" s="39">
        <v>200</v>
      </c>
      <c r="H13" s="13">
        <v>200</v>
      </c>
      <c r="I13" s="39">
        <v>200</v>
      </c>
      <c r="J13" s="39">
        <v>200</v>
      </c>
      <c r="K13" s="39">
        <v>200</v>
      </c>
      <c r="L13" s="39">
        <v>200</v>
      </c>
      <c r="M13" s="39">
        <v>200</v>
      </c>
      <c r="N13" s="39">
        <v>200</v>
      </c>
      <c r="O13" s="9">
        <f t="shared" si="1"/>
        <v>2400</v>
      </c>
      <c r="P13" s="33" t="s">
        <v>151</v>
      </c>
      <c r="Q13" s="5" t="s">
        <v>147</v>
      </c>
    </row>
    <row r="14" spans="1:17" ht="30" customHeight="1">
      <c r="A14" s="12">
        <v>12</v>
      </c>
      <c r="B14" s="5" t="s">
        <v>168</v>
      </c>
      <c r="C14" s="7">
        <v>140</v>
      </c>
      <c r="D14" s="7">
        <v>140</v>
      </c>
      <c r="E14" s="39">
        <v>140</v>
      </c>
      <c r="F14" s="39">
        <v>140</v>
      </c>
      <c r="G14" s="39">
        <v>140</v>
      </c>
      <c r="H14" s="13">
        <v>140</v>
      </c>
      <c r="I14" s="39">
        <v>140</v>
      </c>
      <c r="J14" s="39">
        <v>140</v>
      </c>
      <c r="K14" s="39">
        <v>140</v>
      </c>
      <c r="L14" s="39">
        <v>140</v>
      </c>
      <c r="M14" s="39">
        <v>140</v>
      </c>
      <c r="N14" s="39">
        <v>140</v>
      </c>
      <c r="O14" s="9">
        <f t="shared" si="1"/>
        <v>1680</v>
      </c>
      <c r="P14" s="33" t="s">
        <v>151</v>
      </c>
      <c r="Q14" s="5" t="s">
        <v>147</v>
      </c>
    </row>
    <row r="15" spans="1:17" ht="30" customHeight="1">
      <c r="A15" s="12">
        <v>13</v>
      </c>
      <c r="B15" s="5" t="s">
        <v>164</v>
      </c>
      <c r="C15" s="7">
        <v>200</v>
      </c>
      <c r="D15" s="7">
        <v>200</v>
      </c>
      <c r="E15" s="39">
        <v>200</v>
      </c>
      <c r="F15" s="39">
        <v>200</v>
      </c>
      <c r="G15" s="39">
        <v>200</v>
      </c>
      <c r="H15" s="13">
        <v>200</v>
      </c>
      <c r="I15" s="39">
        <v>200</v>
      </c>
      <c r="J15" s="39">
        <v>200</v>
      </c>
      <c r="K15" s="39">
        <v>200</v>
      </c>
      <c r="L15" s="39">
        <v>200</v>
      </c>
      <c r="M15" s="39">
        <v>200</v>
      </c>
      <c r="N15" s="39">
        <v>200</v>
      </c>
      <c r="O15" s="9">
        <f t="shared" si="1"/>
        <v>2400</v>
      </c>
      <c r="P15" s="33" t="s">
        <v>151</v>
      </c>
      <c r="Q15" s="5" t="s">
        <v>147</v>
      </c>
    </row>
    <row r="16" spans="1:17" ht="30" customHeight="1">
      <c r="A16" s="12">
        <v>14</v>
      </c>
      <c r="B16" s="5" t="s">
        <v>204</v>
      </c>
      <c r="C16" s="7">
        <v>209.72</v>
      </c>
      <c r="D16" s="7">
        <v>209.72</v>
      </c>
      <c r="E16" s="39">
        <v>209.72</v>
      </c>
      <c r="F16" s="39">
        <v>209.72</v>
      </c>
      <c r="G16" s="39">
        <v>209.72</v>
      </c>
      <c r="H16" s="13">
        <v>209.72</v>
      </c>
      <c r="I16" s="39">
        <v>209.72</v>
      </c>
      <c r="J16" s="39">
        <v>209.72</v>
      </c>
      <c r="K16" s="39">
        <v>209.72</v>
      </c>
      <c r="L16" s="39">
        <v>209.72</v>
      </c>
      <c r="M16" s="39">
        <v>209.72</v>
      </c>
      <c r="N16" s="39">
        <v>209.72</v>
      </c>
      <c r="O16" s="9">
        <f t="shared" si="1"/>
        <v>2516.6399999999994</v>
      </c>
      <c r="P16" s="33" t="s">
        <v>151</v>
      </c>
      <c r="Q16" s="5" t="s">
        <v>147</v>
      </c>
    </row>
    <row r="17" spans="1:17" ht="30" customHeight="1">
      <c r="A17" s="12">
        <v>15</v>
      </c>
      <c r="B17" s="5" t="s">
        <v>170</v>
      </c>
      <c r="C17" s="7">
        <v>58.12</v>
      </c>
      <c r="D17" s="7">
        <v>58.12</v>
      </c>
      <c r="E17" s="39">
        <v>58.12</v>
      </c>
      <c r="F17" s="39">
        <v>58.12</v>
      </c>
      <c r="G17" s="39">
        <v>58.12</v>
      </c>
      <c r="H17" s="13">
        <v>58.12</v>
      </c>
      <c r="I17" s="39">
        <v>58.12</v>
      </c>
      <c r="J17" s="39">
        <v>58.12</v>
      </c>
      <c r="K17" s="39">
        <v>58.12</v>
      </c>
      <c r="L17" s="39">
        <v>58.12</v>
      </c>
      <c r="M17" s="39">
        <v>58.12</v>
      </c>
      <c r="N17" s="39">
        <v>58.12</v>
      </c>
      <c r="O17" s="9">
        <f t="shared" si="1"/>
        <v>697.4399999999999</v>
      </c>
      <c r="P17" s="33" t="s">
        <v>151</v>
      </c>
      <c r="Q17" s="5" t="s">
        <v>147</v>
      </c>
    </row>
    <row r="18" spans="1:17" ht="30" customHeight="1">
      <c r="A18" s="12">
        <v>16</v>
      </c>
      <c r="B18" s="5" t="s">
        <v>187</v>
      </c>
      <c r="C18" s="7">
        <v>150</v>
      </c>
      <c r="D18" s="7">
        <v>150</v>
      </c>
      <c r="E18" s="39">
        <v>150</v>
      </c>
      <c r="F18" s="39">
        <v>150</v>
      </c>
      <c r="G18" s="39">
        <v>150</v>
      </c>
      <c r="H18" s="13">
        <v>150</v>
      </c>
      <c r="I18" s="39">
        <v>150</v>
      </c>
      <c r="J18" s="39">
        <v>150</v>
      </c>
      <c r="K18" s="39">
        <v>150</v>
      </c>
      <c r="L18" s="39">
        <v>150</v>
      </c>
      <c r="M18" s="39">
        <v>150</v>
      </c>
      <c r="N18" s="39">
        <v>150</v>
      </c>
      <c r="O18" s="9">
        <f t="shared" si="1"/>
        <v>1800</v>
      </c>
      <c r="P18" s="33" t="s">
        <v>151</v>
      </c>
      <c r="Q18" s="5" t="s">
        <v>147</v>
      </c>
    </row>
    <row r="19" spans="1:17" ht="30" customHeight="1">
      <c r="A19" s="12">
        <v>17</v>
      </c>
      <c r="B19" s="5" t="s">
        <v>172</v>
      </c>
      <c r="C19" s="7">
        <v>159.06</v>
      </c>
      <c r="D19" s="7">
        <v>159.06</v>
      </c>
      <c r="E19" s="39">
        <v>159.06</v>
      </c>
      <c r="F19" s="39">
        <v>0</v>
      </c>
      <c r="G19" s="39">
        <v>0</v>
      </c>
      <c r="H19" s="13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9">
        <f t="shared" si="1"/>
        <v>477.18</v>
      </c>
      <c r="P19" s="33" t="s">
        <v>151</v>
      </c>
      <c r="Q19" s="5" t="s">
        <v>147</v>
      </c>
    </row>
    <row r="20" spans="1:17" ht="30" customHeight="1">
      <c r="A20" s="12">
        <v>18</v>
      </c>
      <c r="B20" s="5" t="s">
        <v>171</v>
      </c>
      <c r="C20" s="7">
        <v>500</v>
      </c>
      <c r="D20" s="7">
        <v>500</v>
      </c>
      <c r="E20" s="39">
        <v>500</v>
      </c>
      <c r="F20" s="39">
        <v>500</v>
      </c>
      <c r="G20" s="39">
        <v>500</v>
      </c>
      <c r="H20" s="13">
        <v>500</v>
      </c>
      <c r="I20" s="39">
        <v>500</v>
      </c>
      <c r="J20" s="39">
        <v>500</v>
      </c>
      <c r="K20" s="39">
        <v>500</v>
      </c>
      <c r="L20" s="39">
        <v>500</v>
      </c>
      <c r="M20" s="39">
        <v>500</v>
      </c>
      <c r="N20" s="39">
        <v>500</v>
      </c>
      <c r="O20" s="9">
        <f t="shared" si="1"/>
        <v>6000</v>
      </c>
      <c r="P20" s="33" t="s">
        <v>151</v>
      </c>
      <c r="Q20" s="5" t="s">
        <v>147</v>
      </c>
    </row>
    <row r="21" spans="1:17" ht="30" customHeight="1">
      <c r="A21" s="12">
        <v>19</v>
      </c>
      <c r="B21" s="5" t="s">
        <v>173</v>
      </c>
      <c r="C21" s="7">
        <v>356</v>
      </c>
      <c r="D21" s="7">
        <v>356</v>
      </c>
      <c r="E21" s="39">
        <v>356</v>
      </c>
      <c r="F21" s="39">
        <v>356</v>
      </c>
      <c r="G21" s="39">
        <v>356</v>
      </c>
      <c r="H21" s="13">
        <v>356</v>
      </c>
      <c r="I21" s="39">
        <v>356</v>
      </c>
      <c r="J21" s="39">
        <v>356</v>
      </c>
      <c r="K21" s="39">
        <v>356</v>
      </c>
      <c r="L21" s="39">
        <v>356</v>
      </c>
      <c r="M21" s="39">
        <v>356</v>
      </c>
      <c r="N21" s="39">
        <v>356</v>
      </c>
      <c r="O21" s="9">
        <f t="shared" si="1"/>
        <v>4272</v>
      </c>
      <c r="P21" s="33" t="s">
        <v>151</v>
      </c>
      <c r="Q21" s="5" t="s">
        <v>147</v>
      </c>
    </row>
    <row r="22" spans="1:17" ht="30" customHeight="1">
      <c r="A22" s="12">
        <v>20</v>
      </c>
      <c r="B22" s="5" t="s">
        <v>185</v>
      </c>
      <c r="C22" s="7">
        <v>200</v>
      </c>
      <c r="D22" s="7">
        <v>200</v>
      </c>
      <c r="E22" s="39">
        <v>200</v>
      </c>
      <c r="F22" s="39">
        <v>200</v>
      </c>
      <c r="G22" s="39">
        <v>200</v>
      </c>
      <c r="H22" s="13">
        <v>200</v>
      </c>
      <c r="I22" s="39">
        <v>200</v>
      </c>
      <c r="J22" s="39">
        <v>200</v>
      </c>
      <c r="K22" s="39">
        <v>200</v>
      </c>
      <c r="L22" s="39">
        <v>200</v>
      </c>
      <c r="M22" s="39">
        <v>200</v>
      </c>
      <c r="N22" s="39">
        <v>200</v>
      </c>
      <c r="O22" s="9">
        <f t="shared" si="1"/>
        <v>2400</v>
      </c>
      <c r="P22" s="33" t="s">
        <v>151</v>
      </c>
      <c r="Q22" s="5" t="s">
        <v>147</v>
      </c>
    </row>
    <row r="23" spans="1:17" ht="27" customHeight="1">
      <c r="A23" s="12">
        <v>21</v>
      </c>
      <c r="B23" s="5" t="s">
        <v>154</v>
      </c>
      <c r="C23" s="7">
        <v>68.12</v>
      </c>
      <c r="D23" s="7">
        <v>68.12</v>
      </c>
      <c r="E23" s="40">
        <v>68.12</v>
      </c>
      <c r="F23" s="40">
        <v>68.12</v>
      </c>
      <c r="G23" s="40">
        <v>68.12</v>
      </c>
      <c r="H23" s="7">
        <v>68.12</v>
      </c>
      <c r="I23" s="39">
        <v>68.12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9">
        <f t="shared" si="1"/>
        <v>476.84000000000003</v>
      </c>
      <c r="P23" s="33" t="s">
        <v>151</v>
      </c>
      <c r="Q23" s="5" t="s">
        <v>147</v>
      </c>
    </row>
    <row r="24" spans="1:17" ht="27" customHeight="1">
      <c r="A24" s="12">
        <v>22</v>
      </c>
      <c r="B24" s="5" t="s">
        <v>188</v>
      </c>
      <c r="C24" s="7">
        <v>150</v>
      </c>
      <c r="D24" s="7">
        <v>150</v>
      </c>
      <c r="E24" s="40">
        <v>150</v>
      </c>
      <c r="F24" s="40">
        <v>150</v>
      </c>
      <c r="G24" s="40">
        <v>150</v>
      </c>
      <c r="H24" s="7">
        <v>150</v>
      </c>
      <c r="I24" s="39">
        <v>150</v>
      </c>
      <c r="J24" s="39">
        <v>150</v>
      </c>
      <c r="K24" s="39">
        <v>150</v>
      </c>
      <c r="L24" s="39">
        <v>150</v>
      </c>
      <c r="M24" s="39">
        <v>150</v>
      </c>
      <c r="N24" s="39">
        <v>150</v>
      </c>
      <c r="O24" s="9">
        <f t="shared" si="1"/>
        <v>1800</v>
      </c>
      <c r="P24" s="33" t="s">
        <v>151</v>
      </c>
      <c r="Q24" s="5" t="s">
        <v>147</v>
      </c>
    </row>
    <row r="25" spans="1:17" ht="30" customHeight="1">
      <c r="A25" s="12">
        <v>23</v>
      </c>
      <c r="B25" s="5" t="s">
        <v>155</v>
      </c>
      <c r="C25" s="7">
        <v>354.5</v>
      </c>
      <c r="D25" s="7">
        <v>0</v>
      </c>
      <c r="E25" s="40">
        <v>0</v>
      </c>
      <c r="F25" s="40">
        <v>0</v>
      </c>
      <c r="G25" s="40">
        <v>0</v>
      </c>
      <c r="H25" s="7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9">
        <f t="shared" si="1"/>
        <v>354.5</v>
      </c>
      <c r="P25" s="33" t="s">
        <v>151</v>
      </c>
      <c r="Q25" s="5" t="s">
        <v>147</v>
      </c>
    </row>
    <row r="26" spans="1:17" ht="30" customHeight="1">
      <c r="A26" s="12">
        <v>24</v>
      </c>
      <c r="B26" s="5" t="s">
        <v>175</v>
      </c>
      <c r="C26" s="7">
        <v>300</v>
      </c>
      <c r="D26" s="7">
        <v>300</v>
      </c>
      <c r="E26" s="40">
        <v>300</v>
      </c>
      <c r="F26" s="40">
        <v>300</v>
      </c>
      <c r="G26" s="40">
        <v>300</v>
      </c>
      <c r="H26" s="7">
        <v>300</v>
      </c>
      <c r="I26" s="39">
        <v>300</v>
      </c>
      <c r="J26" s="39">
        <v>300</v>
      </c>
      <c r="K26" s="39">
        <v>300</v>
      </c>
      <c r="L26" s="39">
        <v>300</v>
      </c>
      <c r="M26" s="39">
        <v>300</v>
      </c>
      <c r="N26" s="39">
        <v>300</v>
      </c>
      <c r="O26" s="9">
        <f t="shared" si="1"/>
        <v>3600</v>
      </c>
      <c r="P26" s="33" t="s">
        <v>151</v>
      </c>
      <c r="Q26" s="5" t="s">
        <v>147</v>
      </c>
    </row>
    <row r="27" spans="1:17" ht="30" customHeight="1">
      <c r="A27" s="12">
        <v>25</v>
      </c>
      <c r="B27" s="5" t="s">
        <v>174</v>
      </c>
      <c r="C27" s="7">
        <v>150</v>
      </c>
      <c r="D27" s="7">
        <v>150</v>
      </c>
      <c r="E27" s="40">
        <v>150</v>
      </c>
      <c r="F27" s="40">
        <v>150</v>
      </c>
      <c r="G27" s="40">
        <v>150</v>
      </c>
      <c r="H27" s="7">
        <v>150</v>
      </c>
      <c r="I27" s="39">
        <v>150</v>
      </c>
      <c r="J27" s="39">
        <v>150</v>
      </c>
      <c r="K27" s="39">
        <v>150</v>
      </c>
      <c r="L27" s="39">
        <v>150</v>
      </c>
      <c r="M27" s="39">
        <v>0</v>
      </c>
      <c r="N27" s="39">
        <v>0</v>
      </c>
      <c r="O27" s="9">
        <f t="shared" si="1"/>
        <v>1500</v>
      </c>
      <c r="P27" s="33" t="s">
        <v>151</v>
      </c>
      <c r="Q27" s="5" t="s">
        <v>147</v>
      </c>
    </row>
    <row r="28" spans="1:17" ht="30" customHeight="1">
      <c r="A28" s="12">
        <v>26</v>
      </c>
      <c r="B28" s="5" t="s">
        <v>176</v>
      </c>
      <c r="C28" s="7">
        <v>150</v>
      </c>
      <c r="D28" s="7">
        <v>150</v>
      </c>
      <c r="E28" s="40">
        <v>150</v>
      </c>
      <c r="F28" s="40">
        <v>150</v>
      </c>
      <c r="G28" s="40">
        <v>150</v>
      </c>
      <c r="H28" s="7">
        <v>150</v>
      </c>
      <c r="I28" s="39">
        <v>150</v>
      </c>
      <c r="J28" s="39">
        <v>150</v>
      </c>
      <c r="K28" s="39">
        <v>150</v>
      </c>
      <c r="L28" s="39">
        <v>150</v>
      </c>
      <c r="M28" s="39">
        <v>150</v>
      </c>
      <c r="N28" s="39">
        <v>150</v>
      </c>
      <c r="O28" s="9">
        <f t="shared" si="1"/>
        <v>1800</v>
      </c>
      <c r="P28" s="33" t="s">
        <v>151</v>
      </c>
      <c r="Q28" s="5" t="s">
        <v>147</v>
      </c>
    </row>
    <row r="29" spans="1:17" ht="30" customHeight="1">
      <c r="A29" s="12">
        <v>27</v>
      </c>
      <c r="B29" s="5" t="s">
        <v>205</v>
      </c>
      <c r="C29" s="7">
        <v>0</v>
      </c>
      <c r="D29" s="7">
        <v>0</v>
      </c>
      <c r="E29" s="40">
        <v>0</v>
      </c>
      <c r="F29" s="40">
        <v>0</v>
      </c>
      <c r="G29" s="40">
        <v>0</v>
      </c>
      <c r="H29" s="7">
        <v>0</v>
      </c>
      <c r="I29" s="39">
        <v>0</v>
      </c>
      <c r="J29" s="39">
        <v>0</v>
      </c>
      <c r="K29" s="39">
        <v>77.18</v>
      </c>
      <c r="L29" s="39">
        <v>77.18</v>
      </c>
      <c r="M29" s="39">
        <v>0</v>
      </c>
      <c r="N29" s="39">
        <v>0</v>
      </c>
      <c r="O29" s="9">
        <f t="shared" si="1"/>
        <v>154.36</v>
      </c>
      <c r="P29" s="33" t="s">
        <v>151</v>
      </c>
      <c r="Q29" s="5" t="s">
        <v>147</v>
      </c>
    </row>
    <row r="30" spans="1:17" ht="27" customHeight="1">
      <c r="A30" s="12">
        <v>28</v>
      </c>
      <c r="B30" s="5" t="s">
        <v>99</v>
      </c>
      <c r="C30" s="7">
        <v>300</v>
      </c>
      <c r="D30" s="7">
        <v>300</v>
      </c>
      <c r="E30" s="39">
        <v>300</v>
      </c>
      <c r="F30" s="39">
        <v>300</v>
      </c>
      <c r="G30" s="39">
        <v>300</v>
      </c>
      <c r="H30" s="13">
        <v>300</v>
      </c>
      <c r="I30" s="39">
        <v>300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9">
        <f t="shared" si="1"/>
        <v>2100</v>
      </c>
      <c r="P30" s="33" t="s">
        <v>151</v>
      </c>
      <c r="Q30" s="5" t="s">
        <v>147</v>
      </c>
    </row>
    <row r="31" spans="1:17" ht="27" customHeight="1">
      <c r="A31" s="12">
        <v>29</v>
      </c>
      <c r="B31" s="5" t="s">
        <v>177</v>
      </c>
      <c r="C31" s="7">
        <v>118.12</v>
      </c>
      <c r="D31" s="7">
        <v>118.12</v>
      </c>
      <c r="E31" s="39">
        <v>118.12</v>
      </c>
      <c r="F31" s="39">
        <v>118.12</v>
      </c>
      <c r="G31" s="39">
        <v>118.12</v>
      </c>
      <c r="H31" s="13">
        <v>118.12</v>
      </c>
      <c r="I31" s="39">
        <v>118.12</v>
      </c>
      <c r="J31" s="39">
        <v>118.12</v>
      </c>
      <c r="K31" s="39">
        <v>118.12</v>
      </c>
      <c r="L31" s="39">
        <v>118.12</v>
      </c>
      <c r="M31" s="39">
        <v>118.12</v>
      </c>
      <c r="N31" s="39">
        <v>118.12</v>
      </c>
      <c r="O31" s="9">
        <f t="shared" si="1"/>
        <v>1417.4399999999996</v>
      </c>
      <c r="P31" s="33" t="s">
        <v>151</v>
      </c>
      <c r="Q31" s="5" t="s">
        <v>147</v>
      </c>
    </row>
    <row r="32" spans="1:17" ht="27" customHeight="1">
      <c r="A32" s="12">
        <v>30</v>
      </c>
      <c r="B32" s="5" t="s">
        <v>178</v>
      </c>
      <c r="C32" s="7">
        <v>190</v>
      </c>
      <c r="D32" s="7">
        <v>190</v>
      </c>
      <c r="E32" s="39">
        <v>190</v>
      </c>
      <c r="F32" s="39">
        <v>190</v>
      </c>
      <c r="G32" s="39">
        <v>190</v>
      </c>
      <c r="H32" s="13">
        <v>200</v>
      </c>
      <c r="I32" s="39">
        <v>200</v>
      </c>
      <c r="J32" s="39">
        <v>200</v>
      </c>
      <c r="K32" s="39">
        <v>200</v>
      </c>
      <c r="L32" s="39">
        <v>200</v>
      </c>
      <c r="M32" s="39">
        <v>200</v>
      </c>
      <c r="N32" s="39">
        <v>200</v>
      </c>
      <c r="O32" s="9">
        <f t="shared" si="1"/>
        <v>2350</v>
      </c>
      <c r="P32" s="33" t="s">
        <v>151</v>
      </c>
      <c r="Q32" s="5" t="s">
        <v>147</v>
      </c>
    </row>
    <row r="33" spans="1:17" ht="27" customHeight="1">
      <c r="A33" s="12">
        <v>31</v>
      </c>
      <c r="B33" s="5" t="s">
        <v>186</v>
      </c>
      <c r="C33" s="7">
        <v>0</v>
      </c>
      <c r="D33" s="7">
        <v>68.12</v>
      </c>
      <c r="E33" s="39">
        <v>0</v>
      </c>
      <c r="F33" s="39">
        <v>0</v>
      </c>
      <c r="G33" s="39">
        <v>0</v>
      </c>
      <c r="H33" s="13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9">
        <f t="shared" si="1"/>
        <v>68.12</v>
      </c>
      <c r="P33" s="33" t="s">
        <v>151</v>
      </c>
      <c r="Q33" s="5" t="s">
        <v>147</v>
      </c>
    </row>
    <row r="34" spans="1:17" ht="27" customHeight="1">
      <c r="A34" s="12">
        <v>32</v>
      </c>
      <c r="B34" s="5" t="s">
        <v>190</v>
      </c>
      <c r="C34" s="7">
        <v>150</v>
      </c>
      <c r="D34" s="7">
        <v>150</v>
      </c>
      <c r="E34" s="39">
        <v>150</v>
      </c>
      <c r="F34" s="39">
        <v>150</v>
      </c>
      <c r="G34" s="39">
        <v>150</v>
      </c>
      <c r="H34" s="13">
        <v>150</v>
      </c>
      <c r="I34" s="39">
        <v>150</v>
      </c>
      <c r="J34" s="39">
        <v>150</v>
      </c>
      <c r="K34" s="39">
        <v>150</v>
      </c>
      <c r="L34" s="39">
        <v>150</v>
      </c>
      <c r="M34" s="39">
        <v>150</v>
      </c>
      <c r="N34" s="39">
        <v>150</v>
      </c>
      <c r="O34" s="9">
        <f t="shared" si="1"/>
        <v>1800</v>
      </c>
      <c r="P34" s="33" t="s">
        <v>151</v>
      </c>
      <c r="Q34" s="5" t="s">
        <v>147</v>
      </c>
    </row>
    <row r="35" spans="1:17" ht="27" customHeight="1">
      <c r="A35" s="12">
        <v>33</v>
      </c>
      <c r="B35" s="5" t="s">
        <v>179</v>
      </c>
      <c r="C35" s="7">
        <v>200</v>
      </c>
      <c r="D35" s="7">
        <v>200</v>
      </c>
      <c r="E35" s="39">
        <v>200</v>
      </c>
      <c r="F35" s="39">
        <v>200</v>
      </c>
      <c r="G35" s="39">
        <v>200</v>
      </c>
      <c r="H35" s="13">
        <v>200</v>
      </c>
      <c r="I35" s="39">
        <v>200</v>
      </c>
      <c r="J35" s="39">
        <v>200</v>
      </c>
      <c r="K35" s="39">
        <v>200</v>
      </c>
      <c r="L35" s="39">
        <v>200</v>
      </c>
      <c r="M35" s="39">
        <v>200</v>
      </c>
      <c r="N35" s="39">
        <v>200</v>
      </c>
      <c r="O35" s="9">
        <f t="shared" si="1"/>
        <v>2400</v>
      </c>
      <c r="P35" s="33" t="s">
        <v>151</v>
      </c>
      <c r="Q35" s="5" t="s">
        <v>147</v>
      </c>
    </row>
    <row r="36" spans="1:17" ht="27" customHeight="1">
      <c r="A36" s="12">
        <v>34</v>
      </c>
      <c r="B36" s="5" t="s">
        <v>156</v>
      </c>
      <c r="C36" s="7">
        <v>200</v>
      </c>
      <c r="D36" s="7">
        <v>200</v>
      </c>
      <c r="E36" s="39">
        <v>200</v>
      </c>
      <c r="F36" s="39">
        <v>200</v>
      </c>
      <c r="G36" s="39">
        <v>200</v>
      </c>
      <c r="H36" s="13">
        <v>200</v>
      </c>
      <c r="I36" s="39">
        <v>200</v>
      </c>
      <c r="J36" s="39">
        <v>200</v>
      </c>
      <c r="K36" s="39">
        <v>200</v>
      </c>
      <c r="L36" s="39">
        <v>200</v>
      </c>
      <c r="M36" s="39">
        <v>200</v>
      </c>
      <c r="N36" s="39">
        <v>200</v>
      </c>
      <c r="O36" s="9">
        <f t="shared" si="1"/>
        <v>2400</v>
      </c>
      <c r="P36" s="33" t="s">
        <v>151</v>
      </c>
      <c r="Q36" s="5" t="s">
        <v>147</v>
      </c>
    </row>
    <row r="37" spans="1:17" ht="27" customHeight="1">
      <c r="A37" s="12">
        <v>35</v>
      </c>
      <c r="B37" s="5" t="s">
        <v>191</v>
      </c>
      <c r="C37" s="7">
        <v>200</v>
      </c>
      <c r="D37" s="7">
        <v>200</v>
      </c>
      <c r="E37" s="39">
        <v>200</v>
      </c>
      <c r="F37" s="39">
        <v>200</v>
      </c>
      <c r="G37" s="39">
        <v>200</v>
      </c>
      <c r="H37" s="13">
        <v>200</v>
      </c>
      <c r="I37" s="39">
        <v>200</v>
      </c>
      <c r="J37" s="39">
        <v>200</v>
      </c>
      <c r="K37" s="39">
        <v>0</v>
      </c>
      <c r="L37" s="39">
        <v>0</v>
      </c>
      <c r="M37" s="39">
        <v>0</v>
      </c>
      <c r="N37" s="39">
        <v>0</v>
      </c>
      <c r="O37" s="9">
        <f t="shared" si="1"/>
        <v>1600</v>
      </c>
      <c r="P37" s="33" t="s">
        <v>151</v>
      </c>
      <c r="Q37" s="5" t="s">
        <v>147</v>
      </c>
    </row>
    <row r="38" spans="1:17" ht="27" customHeight="1">
      <c r="A38" s="12">
        <v>36</v>
      </c>
      <c r="B38" s="5" t="s">
        <v>106</v>
      </c>
      <c r="C38" s="7">
        <v>675</v>
      </c>
      <c r="D38" s="7">
        <v>675</v>
      </c>
      <c r="E38" s="39">
        <v>675</v>
      </c>
      <c r="F38" s="39">
        <v>675</v>
      </c>
      <c r="G38" s="39">
        <v>675</v>
      </c>
      <c r="H38" s="13">
        <v>675</v>
      </c>
      <c r="I38" s="39">
        <v>675</v>
      </c>
      <c r="J38" s="39">
        <v>675</v>
      </c>
      <c r="K38" s="39">
        <v>675</v>
      </c>
      <c r="L38" s="39">
        <v>675</v>
      </c>
      <c r="M38" s="39">
        <v>675</v>
      </c>
      <c r="N38" s="39">
        <v>675</v>
      </c>
      <c r="O38" s="9">
        <f t="shared" si="1"/>
        <v>8100</v>
      </c>
      <c r="P38" s="33" t="s">
        <v>151</v>
      </c>
      <c r="Q38" s="5" t="s">
        <v>147</v>
      </c>
    </row>
    <row r="39" spans="1:17" ht="27" customHeight="1">
      <c r="A39" s="12">
        <v>37</v>
      </c>
      <c r="B39" s="5" t="s">
        <v>192</v>
      </c>
      <c r="C39" s="7">
        <v>150</v>
      </c>
      <c r="D39" s="7">
        <v>150</v>
      </c>
      <c r="E39" s="39">
        <v>150</v>
      </c>
      <c r="F39" s="39">
        <v>150</v>
      </c>
      <c r="G39" s="39">
        <v>150</v>
      </c>
      <c r="H39" s="13">
        <v>150</v>
      </c>
      <c r="I39" s="39">
        <v>150</v>
      </c>
      <c r="J39" s="39">
        <v>150</v>
      </c>
      <c r="K39" s="39">
        <v>150</v>
      </c>
      <c r="L39" s="39">
        <v>150</v>
      </c>
      <c r="M39" s="39">
        <v>150</v>
      </c>
      <c r="N39" s="39">
        <v>150</v>
      </c>
      <c r="O39" s="9">
        <f t="shared" si="1"/>
        <v>1800</v>
      </c>
      <c r="P39" s="33" t="s">
        <v>151</v>
      </c>
      <c r="Q39" s="5" t="s">
        <v>147</v>
      </c>
    </row>
    <row r="40" spans="1:17" ht="27" customHeight="1">
      <c r="A40" s="12">
        <v>38</v>
      </c>
      <c r="B40" s="5" t="s">
        <v>180</v>
      </c>
      <c r="C40" s="7">
        <v>150</v>
      </c>
      <c r="D40" s="7">
        <v>150</v>
      </c>
      <c r="E40" s="39">
        <v>150</v>
      </c>
      <c r="F40" s="39">
        <v>150</v>
      </c>
      <c r="G40" s="39">
        <v>150</v>
      </c>
      <c r="H40" s="13">
        <v>150</v>
      </c>
      <c r="I40" s="39">
        <v>150</v>
      </c>
      <c r="J40" s="39">
        <v>150</v>
      </c>
      <c r="K40" s="39">
        <v>150</v>
      </c>
      <c r="L40" s="39">
        <v>150</v>
      </c>
      <c r="M40" s="39">
        <v>150</v>
      </c>
      <c r="N40" s="39">
        <v>150</v>
      </c>
      <c r="O40" s="9">
        <f t="shared" si="1"/>
        <v>1800</v>
      </c>
      <c r="P40" s="33" t="s">
        <v>151</v>
      </c>
      <c r="Q40" s="5" t="s">
        <v>147</v>
      </c>
    </row>
    <row r="41" spans="1:17" ht="27" customHeight="1">
      <c r="A41" s="12">
        <v>39</v>
      </c>
      <c r="B41" s="5" t="s">
        <v>183</v>
      </c>
      <c r="C41" s="7">
        <v>200</v>
      </c>
      <c r="D41" s="7">
        <v>200</v>
      </c>
      <c r="E41" s="39">
        <v>200</v>
      </c>
      <c r="F41" s="39">
        <v>200</v>
      </c>
      <c r="G41" s="39">
        <v>200</v>
      </c>
      <c r="H41" s="13">
        <v>200</v>
      </c>
      <c r="I41" s="39">
        <v>200</v>
      </c>
      <c r="J41" s="39">
        <v>200</v>
      </c>
      <c r="K41" s="39">
        <v>200</v>
      </c>
      <c r="L41" s="39">
        <v>200</v>
      </c>
      <c r="M41" s="39">
        <v>200</v>
      </c>
      <c r="N41" s="39">
        <v>200</v>
      </c>
      <c r="O41" s="9">
        <f t="shared" si="1"/>
        <v>2400</v>
      </c>
      <c r="P41" s="33" t="s">
        <v>151</v>
      </c>
      <c r="Q41" s="5" t="s">
        <v>147</v>
      </c>
    </row>
    <row r="42" spans="1:17" ht="27" customHeight="1">
      <c r="A42" s="12">
        <v>40</v>
      </c>
      <c r="B42" s="5" t="s">
        <v>182</v>
      </c>
      <c r="C42" s="7">
        <v>400</v>
      </c>
      <c r="D42" s="7">
        <v>400</v>
      </c>
      <c r="E42" s="39">
        <v>400</v>
      </c>
      <c r="F42" s="39">
        <v>400</v>
      </c>
      <c r="G42" s="39">
        <v>400</v>
      </c>
      <c r="H42" s="13">
        <v>400</v>
      </c>
      <c r="I42" s="39">
        <v>400</v>
      </c>
      <c r="J42" s="39">
        <v>400</v>
      </c>
      <c r="K42" s="39">
        <v>400</v>
      </c>
      <c r="L42" s="39">
        <v>400</v>
      </c>
      <c r="M42" s="39">
        <v>400</v>
      </c>
      <c r="N42" s="39">
        <v>400</v>
      </c>
      <c r="O42" s="9">
        <f t="shared" si="1"/>
        <v>4800</v>
      </c>
      <c r="P42" s="33" t="s">
        <v>151</v>
      </c>
      <c r="Q42" s="5" t="s">
        <v>147</v>
      </c>
    </row>
    <row r="43" spans="1:17" ht="29.25" customHeight="1">
      <c r="A43" s="12">
        <v>41</v>
      </c>
      <c r="B43" s="5" t="s">
        <v>157</v>
      </c>
      <c r="C43" s="7">
        <v>400</v>
      </c>
      <c r="D43" s="7">
        <v>400</v>
      </c>
      <c r="E43" s="41">
        <v>0</v>
      </c>
      <c r="F43" s="39">
        <v>0</v>
      </c>
      <c r="G43" s="41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10">
        <f t="shared" si="1"/>
        <v>800</v>
      </c>
      <c r="P43" s="33" t="s">
        <v>151</v>
      </c>
      <c r="Q43" s="5" t="s">
        <v>147</v>
      </c>
    </row>
    <row r="44" spans="1:17" ht="23.25" customHeight="1">
      <c r="A44" s="12">
        <v>42</v>
      </c>
      <c r="B44" s="5" t="s">
        <v>203</v>
      </c>
      <c r="C44" s="7">
        <v>150</v>
      </c>
      <c r="D44" s="7">
        <v>150</v>
      </c>
      <c r="E44" s="41">
        <v>150</v>
      </c>
      <c r="F44" s="39">
        <v>150</v>
      </c>
      <c r="G44" s="41">
        <v>150</v>
      </c>
      <c r="H44" s="39">
        <v>150</v>
      </c>
      <c r="I44" s="39">
        <v>150</v>
      </c>
      <c r="J44" s="39">
        <v>150</v>
      </c>
      <c r="K44" s="39">
        <v>150</v>
      </c>
      <c r="L44" s="39">
        <v>150</v>
      </c>
      <c r="M44" s="39">
        <v>150</v>
      </c>
      <c r="N44" s="39">
        <v>150</v>
      </c>
      <c r="O44" s="10">
        <f t="shared" si="1"/>
        <v>1800</v>
      </c>
      <c r="P44" s="33" t="s">
        <v>151</v>
      </c>
      <c r="Q44" s="5" t="s">
        <v>147</v>
      </c>
    </row>
    <row r="45" spans="1:17" ht="23.25" customHeight="1">
      <c r="A45" s="12">
        <v>43</v>
      </c>
      <c r="B45" s="5" t="s">
        <v>193</v>
      </c>
      <c r="C45" s="7">
        <v>200</v>
      </c>
      <c r="D45" s="7">
        <v>200</v>
      </c>
      <c r="E45" s="41">
        <v>200</v>
      </c>
      <c r="F45" s="39">
        <v>200</v>
      </c>
      <c r="G45" s="41">
        <v>200</v>
      </c>
      <c r="H45" s="39">
        <v>200</v>
      </c>
      <c r="I45" s="39">
        <v>200</v>
      </c>
      <c r="J45" s="39">
        <v>200</v>
      </c>
      <c r="K45" s="39">
        <v>200</v>
      </c>
      <c r="L45" s="39">
        <v>200</v>
      </c>
      <c r="M45" s="39">
        <v>200</v>
      </c>
      <c r="N45" s="39">
        <v>200</v>
      </c>
      <c r="O45" s="10">
        <f t="shared" si="1"/>
        <v>2400</v>
      </c>
      <c r="P45" s="33" t="s">
        <v>151</v>
      </c>
      <c r="Q45" s="5" t="s">
        <v>147</v>
      </c>
    </row>
    <row r="46" spans="1:17" ht="23.25" customHeight="1">
      <c r="A46" s="12">
        <v>44</v>
      </c>
      <c r="B46" s="5" t="s">
        <v>181</v>
      </c>
      <c r="C46" s="7">
        <v>500</v>
      </c>
      <c r="D46" s="7">
        <v>500</v>
      </c>
      <c r="E46" s="41">
        <v>500</v>
      </c>
      <c r="F46" s="39">
        <v>500</v>
      </c>
      <c r="G46" s="41">
        <v>500</v>
      </c>
      <c r="H46" s="39">
        <v>500</v>
      </c>
      <c r="I46" s="39">
        <v>500</v>
      </c>
      <c r="J46" s="39">
        <v>500</v>
      </c>
      <c r="K46" s="39">
        <v>500</v>
      </c>
      <c r="L46" s="39">
        <v>500</v>
      </c>
      <c r="M46" s="39">
        <v>500</v>
      </c>
      <c r="N46" s="39">
        <v>500</v>
      </c>
      <c r="O46" s="10">
        <f t="shared" si="1"/>
        <v>6000</v>
      </c>
      <c r="P46" s="33" t="s">
        <v>151</v>
      </c>
      <c r="Q46" s="5" t="s">
        <v>147</v>
      </c>
    </row>
    <row r="47" spans="1:17" ht="25.5" customHeight="1">
      <c r="A47" s="12">
        <v>45</v>
      </c>
      <c r="B47" s="5" t="s">
        <v>158</v>
      </c>
      <c r="C47" s="7">
        <v>584.39</v>
      </c>
      <c r="D47" s="7">
        <v>584.39</v>
      </c>
      <c r="E47" s="39">
        <v>584.39</v>
      </c>
      <c r="F47" s="39">
        <v>584.39</v>
      </c>
      <c r="G47" s="39">
        <v>0</v>
      </c>
      <c r="H47" s="13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10">
        <f t="shared" si="1"/>
        <v>2337.56</v>
      </c>
      <c r="P47" s="33" t="s">
        <v>151</v>
      </c>
      <c r="Q47" s="5" t="s">
        <v>147</v>
      </c>
    </row>
    <row r="48" spans="1:17" ht="26.25" customHeight="1">
      <c r="A48" s="12">
        <v>46</v>
      </c>
      <c r="B48" s="5" t="s">
        <v>159</v>
      </c>
      <c r="C48" s="13">
        <v>200</v>
      </c>
      <c r="D48" s="13">
        <v>200</v>
      </c>
      <c r="E48" s="39">
        <v>200</v>
      </c>
      <c r="F48" s="39">
        <v>200</v>
      </c>
      <c r="G48" s="39">
        <v>200</v>
      </c>
      <c r="H48" s="13">
        <v>200</v>
      </c>
      <c r="I48" s="39">
        <v>200</v>
      </c>
      <c r="J48" s="39">
        <v>200</v>
      </c>
      <c r="K48" s="39">
        <v>200</v>
      </c>
      <c r="L48" s="39">
        <v>200</v>
      </c>
      <c r="M48" s="39">
        <v>200</v>
      </c>
      <c r="N48" s="39">
        <v>200</v>
      </c>
      <c r="O48" s="10">
        <f t="shared" si="1"/>
        <v>2400</v>
      </c>
      <c r="P48" s="33" t="s">
        <v>151</v>
      </c>
      <c r="Q48" s="5" t="s">
        <v>147</v>
      </c>
    </row>
    <row r="49" spans="1:17" ht="26.25" customHeight="1">
      <c r="A49" s="12">
        <v>47</v>
      </c>
      <c r="B49" s="5" t="s">
        <v>184</v>
      </c>
      <c r="C49" s="13">
        <v>599.5</v>
      </c>
      <c r="D49" s="13">
        <v>599.5</v>
      </c>
      <c r="E49" s="39">
        <v>599.5</v>
      </c>
      <c r="F49" s="39">
        <v>599.5</v>
      </c>
      <c r="G49" s="39">
        <v>599.5</v>
      </c>
      <c r="H49" s="13">
        <v>599.5</v>
      </c>
      <c r="I49" s="39">
        <v>599.5</v>
      </c>
      <c r="J49" s="39">
        <v>599.5</v>
      </c>
      <c r="K49" s="39">
        <v>599.5</v>
      </c>
      <c r="L49" s="39">
        <v>599.5</v>
      </c>
      <c r="M49" s="39">
        <v>599.5</v>
      </c>
      <c r="N49" s="39">
        <v>599.5</v>
      </c>
      <c r="O49" s="10">
        <f t="shared" si="1"/>
        <v>7194</v>
      </c>
      <c r="P49" s="33" t="s">
        <v>151</v>
      </c>
      <c r="Q49" s="5" t="s">
        <v>147</v>
      </c>
    </row>
    <row r="50" spans="1:17" ht="34.5" customHeight="1">
      <c r="A50" s="12">
        <v>48</v>
      </c>
      <c r="B50" s="15" t="s">
        <v>160</v>
      </c>
      <c r="C50" s="7">
        <v>159.06</v>
      </c>
      <c r="D50" s="7">
        <v>159.06</v>
      </c>
      <c r="E50" s="39">
        <v>159.06</v>
      </c>
      <c r="F50" s="39">
        <v>159.06</v>
      </c>
      <c r="G50" s="39">
        <v>159.06</v>
      </c>
      <c r="H50" s="13">
        <v>159.06</v>
      </c>
      <c r="I50" s="39">
        <v>159.06</v>
      </c>
      <c r="J50" s="39">
        <v>159.06</v>
      </c>
      <c r="K50" s="39">
        <v>0</v>
      </c>
      <c r="L50" s="39">
        <v>0</v>
      </c>
      <c r="M50" s="39">
        <v>0</v>
      </c>
      <c r="N50" s="39">
        <v>0</v>
      </c>
      <c r="O50" s="9">
        <f>SUM(C50:N50)</f>
        <v>1272.4799999999998</v>
      </c>
      <c r="P50" s="33" t="s">
        <v>151</v>
      </c>
      <c r="Q50" s="5" t="s">
        <v>147</v>
      </c>
    </row>
    <row r="51" spans="1:15" ht="23.25" customHeight="1">
      <c r="A51" s="43"/>
      <c r="B51" s="4"/>
      <c r="C51" s="7">
        <f>SUM(C3:C50)</f>
        <v>11505.999999999998</v>
      </c>
      <c r="D51" s="7">
        <f>SUM(D3:D50)</f>
        <v>11019.619999999997</v>
      </c>
      <c r="E51" s="7">
        <f aca="true" t="shared" si="2" ref="E51:O51">SUM(E3:E50)</f>
        <v>10191.499999999998</v>
      </c>
      <c r="F51" s="7">
        <f t="shared" si="2"/>
        <v>10032.439999999997</v>
      </c>
      <c r="G51" s="7">
        <f t="shared" si="2"/>
        <v>9448.049999999997</v>
      </c>
      <c r="H51" s="7">
        <f t="shared" si="2"/>
        <v>9421.749999999998</v>
      </c>
      <c r="I51" s="7">
        <f t="shared" si="2"/>
        <v>9421.749999999998</v>
      </c>
      <c r="J51" s="7">
        <f t="shared" si="2"/>
        <v>9053.63</v>
      </c>
      <c r="K51" s="7">
        <f t="shared" si="2"/>
        <v>8631.75</v>
      </c>
      <c r="L51" s="7">
        <f t="shared" si="2"/>
        <v>7990.35</v>
      </c>
      <c r="M51" s="7">
        <f t="shared" si="2"/>
        <v>7763.17</v>
      </c>
      <c r="N51" s="7">
        <f t="shared" si="2"/>
        <v>7763.17</v>
      </c>
      <c r="O51" s="32">
        <f t="shared" si="2"/>
        <v>112243.18</v>
      </c>
    </row>
    <row r="52" ht="12.75">
      <c r="A52" s="4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6">
      <selection activeCell="B4" sqref="B4"/>
    </sheetView>
  </sheetViews>
  <sheetFormatPr defaultColWidth="9.140625" defaultRowHeight="12.75"/>
  <cols>
    <col min="1" max="1" width="3.421875" style="0" customWidth="1"/>
    <col min="2" max="2" width="17.57421875" style="0" customWidth="1"/>
    <col min="3" max="3" width="11.00390625" style="0" customWidth="1"/>
    <col min="4" max="4" width="11.421875" style="0" customWidth="1"/>
    <col min="6" max="6" width="15.421875" style="0" customWidth="1"/>
    <col min="7" max="7" width="51.7109375" style="0" customWidth="1"/>
  </cols>
  <sheetData>
    <row r="2" ht="12.75">
      <c r="A2" t="s">
        <v>222</v>
      </c>
    </row>
    <row r="3" ht="12.75">
      <c r="B3" t="s">
        <v>238</v>
      </c>
    </row>
    <row r="6" spans="1:7" ht="108.75" customHeight="1">
      <c r="A6" s="2"/>
      <c r="B6" s="5" t="s">
        <v>142</v>
      </c>
      <c r="C6" s="6" t="s">
        <v>223</v>
      </c>
      <c r="D6" s="6" t="s">
        <v>224</v>
      </c>
      <c r="E6" s="6" t="s">
        <v>12</v>
      </c>
      <c r="F6" s="36" t="s">
        <v>143</v>
      </c>
      <c r="G6" s="6" t="s">
        <v>146</v>
      </c>
    </row>
    <row r="8" spans="1:7" ht="38.25">
      <c r="A8" s="5">
        <v>1</v>
      </c>
      <c r="B8" s="5" t="s">
        <v>225</v>
      </c>
      <c r="C8" s="30">
        <v>619.74</v>
      </c>
      <c r="D8" s="30">
        <v>619.74</v>
      </c>
      <c r="E8" s="30">
        <f>+C8+D8</f>
        <v>1239.48</v>
      </c>
      <c r="F8" s="44" t="s">
        <v>144</v>
      </c>
      <c r="G8" s="5" t="s">
        <v>147</v>
      </c>
    </row>
    <row r="9" spans="1:7" ht="38.25">
      <c r="A9" s="5">
        <v>2</v>
      </c>
      <c r="B9" s="5" t="s">
        <v>226</v>
      </c>
      <c r="C9" s="30">
        <v>619.74</v>
      </c>
      <c r="D9" s="30">
        <v>619.74</v>
      </c>
      <c r="E9" s="30">
        <f>+C9+D9</f>
        <v>1239.48</v>
      </c>
      <c r="F9" s="44" t="s">
        <v>144</v>
      </c>
      <c r="G9" s="5" t="s">
        <v>147</v>
      </c>
    </row>
    <row r="10" spans="1:7" ht="38.25">
      <c r="A10" s="5">
        <v>3</v>
      </c>
      <c r="B10" s="5" t="s">
        <v>227</v>
      </c>
      <c r="C10" s="30">
        <v>619.74</v>
      </c>
      <c r="D10" s="30">
        <v>619.74</v>
      </c>
      <c r="E10" s="30">
        <f>+C10+D10</f>
        <v>1239.48</v>
      </c>
      <c r="F10" s="44" t="s">
        <v>144</v>
      </c>
      <c r="G10" s="5" t="s">
        <v>147</v>
      </c>
    </row>
    <row r="11" spans="1:7" ht="38.25">
      <c r="A11" s="5">
        <v>4</v>
      </c>
      <c r="B11" s="5" t="s">
        <v>228</v>
      </c>
      <c r="C11" s="30">
        <v>619.74</v>
      </c>
      <c r="D11" s="30">
        <v>619.74</v>
      </c>
      <c r="E11" s="30">
        <f>+C11+D11</f>
        <v>1239.48</v>
      </c>
      <c r="F11" s="44" t="s">
        <v>144</v>
      </c>
      <c r="G11" s="5" t="s">
        <v>147</v>
      </c>
    </row>
    <row r="12" spans="1:7" ht="38.25">
      <c r="A12" s="5">
        <v>5</v>
      </c>
      <c r="B12" s="5" t="s">
        <v>229</v>
      </c>
      <c r="C12" s="30">
        <f>619.74+619.74</f>
        <v>1239.48</v>
      </c>
      <c r="D12" s="30">
        <f>619.74+619.74</f>
        <v>1239.48</v>
      </c>
      <c r="E12" s="30">
        <f>+C12+D12</f>
        <v>2478.96</v>
      </c>
      <c r="F12" s="44" t="s">
        <v>144</v>
      </c>
      <c r="G12" s="5" t="s">
        <v>147</v>
      </c>
    </row>
    <row r="13" spans="1:7" ht="38.25">
      <c r="A13" s="5">
        <v>6</v>
      </c>
      <c r="B13" s="5" t="s">
        <v>235</v>
      </c>
      <c r="C13" s="30">
        <v>619.74</v>
      </c>
      <c r="D13" s="30">
        <v>619.74</v>
      </c>
      <c r="E13" s="30">
        <f>+C13+D13</f>
        <v>1239.48</v>
      </c>
      <c r="F13" s="44" t="s">
        <v>144</v>
      </c>
      <c r="G13" s="5" t="s">
        <v>147</v>
      </c>
    </row>
    <row r="14" spans="1:7" ht="38.25">
      <c r="A14" s="5">
        <v>7</v>
      </c>
      <c r="B14" s="5" t="s">
        <v>230</v>
      </c>
      <c r="C14" s="30">
        <v>619.74</v>
      </c>
      <c r="D14" s="30">
        <v>619.74</v>
      </c>
      <c r="E14" s="30">
        <f>+C14+D14</f>
        <v>1239.48</v>
      </c>
      <c r="F14" s="44" t="s">
        <v>144</v>
      </c>
      <c r="G14" s="5" t="s">
        <v>147</v>
      </c>
    </row>
    <row r="15" spans="1:7" ht="38.25">
      <c r="A15" s="5">
        <v>8</v>
      </c>
      <c r="B15" s="5" t="s">
        <v>231</v>
      </c>
      <c r="C15" s="30">
        <v>619.74</v>
      </c>
      <c r="D15" s="30">
        <v>619.74</v>
      </c>
      <c r="E15" s="30">
        <f>+C15+D15</f>
        <v>1239.48</v>
      </c>
      <c r="F15" s="44" t="s">
        <v>144</v>
      </c>
      <c r="G15" s="5" t="s">
        <v>147</v>
      </c>
    </row>
    <row r="16" spans="1:7" ht="38.25">
      <c r="A16" s="5">
        <v>9</v>
      </c>
      <c r="B16" s="5" t="s">
        <v>232</v>
      </c>
      <c r="C16" s="30">
        <v>619.74</v>
      </c>
      <c r="D16" s="30">
        <v>619.74</v>
      </c>
      <c r="E16" s="30">
        <f>+C16+D16</f>
        <v>1239.48</v>
      </c>
      <c r="F16" s="44" t="s">
        <v>144</v>
      </c>
      <c r="G16" s="5" t="s">
        <v>147</v>
      </c>
    </row>
    <row r="17" spans="1:7" ht="38.25">
      <c r="A17" s="5">
        <v>10</v>
      </c>
      <c r="B17" s="5" t="s">
        <v>233</v>
      </c>
      <c r="C17" s="30">
        <v>619.74</v>
      </c>
      <c r="D17" s="30">
        <v>619.74</v>
      </c>
      <c r="E17" s="30">
        <f>+C17+D17</f>
        <v>1239.48</v>
      </c>
      <c r="F17" s="44" t="s">
        <v>144</v>
      </c>
      <c r="G17" s="5" t="s">
        <v>147</v>
      </c>
    </row>
    <row r="18" spans="1:7" ht="38.25">
      <c r="A18" s="5">
        <v>11</v>
      </c>
      <c r="B18" s="5" t="s">
        <v>234</v>
      </c>
      <c r="C18" s="30">
        <v>619.74</v>
      </c>
      <c r="D18" s="30">
        <v>619.74</v>
      </c>
      <c r="E18" s="30">
        <f>+C18+D18</f>
        <v>1239.48</v>
      </c>
      <c r="F18" s="44" t="s">
        <v>144</v>
      </c>
      <c r="G18" s="5" t="s">
        <v>147</v>
      </c>
    </row>
    <row r="19" spans="1:7" ht="38.25">
      <c r="A19" s="5">
        <v>12</v>
      </c>
      <c r="B19" s="5" t="s">
        <v>236</v>
      </c>
      <c r="C19" s="30">
        <v>619.74</v>
      </c>
      <c r="D19" s="30">
        <v>619.74</v>
      </c>
      <c r="E19" s="30">
        <f>+C19+D19</f>
        <v>1239.48</v>
      </c>
      <c r="F19" s="44" t="s">
        <v>144</v>
      </c>
      <c r="G19" s="5" t="s">
        <v>147</v>
      </c>
    </row>
    <row r="20" spans="1:7" ht="38.25">
      <c r="A20" s="5">
        <v>13</v>
      </c>
      <c r="B20" s="5" t="s">
        <v>237</v>
      </c>
      <c r="C20" s="30">
        <v>619.74</v>
      </c>
      <c r="D20" s="30">
        <v>619.74</v>
      </c>
      <c r="E20" s="30">
        <f>+C20+D20</f>
        <v>1239.48</v>
      </c>
      <c r="F20" s="44" t="s">
        <v>144</v>
      </c>
      <c r="G20" s="5" t="s">
        <v>147</v>
      </c>
    </row>
    <row r="21" spans="1:5" ht="12.75">
      <c r="A21" s="5"/>
      <c r="B21" s="5"/>
      <c r="C21" s="5"/>
      <c r="D21" s="5"/>
      <c r="E21" s="5"/>
    </row>
    <row r="22" spans="1:5" ht="12.75">
      <c r="A22" s="5"/>
      <c r="B22" s="5" t="s">
        <v>12</v>
      </c>
      <c r="C22" s="30">
        <f>SUM(C8:C21)</f>
        <v>8676.359999999999</v>
      </c>
      <c r="D22" s="30">
        <f>SUM(D8:D21)</f>
        <v>8676.359999999999</v>
      </c>
      <c r="E22" s="30">
        <f>SUM(E8:E20)</f>
        <v>17352.719999999998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1.28125" style="0" customWidth="1"/>
    <col min="4" max="4" width="11.140625" style="0" customWidth="1"/>
    <col min="5" max="5" width="10.421875" style="0" customWidth="1"/>
    <col min="6" max="7" width="11.00390625" style="0" customWidth="1"/>
    <col min="8" max="9" width="11.28125" style="0" customWidth="1"/>
    <col min="10" max="10" width="11.140625" style="0" customWidth="1"/>
    <col min="11" max="11" width="10.57421875" style="0" customWidth="1"/>
    <col min="12" max="12" width="12.57421875" style="0" customWidth="1"/>
    <col min="13" max="13" width="10.421875" style="0" customWidth="1"/>
    <col min="14" max="14" width="11.140625" style="0" customWidth="1"/>
    <col min="15" max="15" width="11.57421875" style="0" customWidth="1"/>
    <col min="16" max="16" width="22.00390625" style="0" customWidth="1"/>
    <col min="17" max="17" width="53.7109375" style="0" customWidth="1"/>
  </cols>
  <sheetData>
    <row r="1" spans="1:2" ht="12.75">
      <c r="A1" s="2"/>
      <c r="B1" t="s">
        <v>206</v>
      </c>
    </row>
    <row r="2" spans="1:2" ht="12.75">
      <c r="A2" s="2"/>
      <c r="B2" s="1"/>
    </row>
    <row r="3" spans="1:17" ht="72">
      <c r="A3" s="2"/>
      <c r="B3" s="5" t="s">
        <v>142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8</v>
      </c>
      <c r="J3" s="6" t="s">
        <v>6</v>
      </c>
      <c r="K3" s="6" t="s">
        <v>9</v>
      </c>
      <c r="L3" s="6" t="s">
        <v>7</v>
      </c>
      <c r="M3" s="6" t="s">
        <v>10</v>
      </c>
      <c r="N3" s="6" t="s">
        <v>11</v>
      </c>
      <c r="O3" s="6" t="s">
        <v>12</v>
      </c>
      <c r="P3" s="36" t="s">
        <v>143</v>
      </c>
      <c r="Q3" s="6" t="s">
        <v>146</v>
      </c>
    </row>
    <row r="4" spans="1:14" ht="12.75">
      <c r="A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25.5">
      <c r="A5" s="12">
        <v>1</v>
      </c>
      <c r="B5" s="5" t="s">
        <v>113</v>
      </c>
      <c r="C5" s="7">
        <v>200</v>
      </c>
      <c r="D5" s="7">
        <v>200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9">
        <f>SUM(C5:N5)</f>
        <v>400</v>
      </c>
      <c r="P5" s="33" t="s">
        <v>144</v>
      </c>
      <c r="Q5" s="5" t="s">
        <v>147</v>
      </c>
    </row>
    <row r="6" spans="1:17" ht="25.5">
      <c r="A6" s="12">
        <v>2</v>
      </c>
      <c r="B6" s="5" t="s">
        <v>69</v>
      </c>
      <c r="C6" s="7">
        <v>100</v>
      </c>
      <c r="D6" s="7">
        <v>0</v>
      </c>
      <c r="E6" s="14"/>
      <c r="F6" s="8"/>
      <c r="G6" s="14"/>
      <c r="H6" s="8"/>
      <c r="I6" s="13"/>
      <c r="J6" s="8"/>
      <c r="K6" s="8"/>
      <c r="L6" s="8"/>
      <c r="M6" s="13"/>
      <c r="N6" s="13"/>
      <c r="O6" s="10">
        <f>SUM(C6:N6)</f>
        <v>100</v>
      </c>
      <c r="P6" s="33" t="s">
        <v>144</v>
      </c>
      <c r="Q6" s="5" t="s">
        <v>147</v>
      </c>
    </row>
    <row r="7" spans="1:17" ht="25.5">
      <c r="A7" s="12">
        <v>3</v>
      </c>
      <c r="B7" s="5" t="s">
        <v>70</v>
      </c>
      <c r="C7" s="7">
        <v>0</v>
      </c>
      <c r="D7" s="7"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0">
        <f>SUM(C7:N7)</f>
        <v>0</v>
      </c>
      <c r="P7" s="33" t="s">
        <v>144</v>
      </c>
      <c r="Q7" s="5" t="s">
        <v>147</v>
      </c>
    </row>
    <row r="8" spans="1:17" ht="25.5">
      <c r="A8" s="12">
        <v>4</v>
      </c>
      <c r="B8" s="5" t="s">
        <v>71</v>
      </c>
      <c r="C8" s="13">
        <v>0</v>
      </c>
      <c r="D8" s="13"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9">
        <f>SUM(G8:N8)</f>
        <v>0</v>
      </c>
      <c r="P8" s="33" t="s">
        <v>144</v>
      </c>
      <c r="Q8" s="5" t="s">
        <v>147</v>
      </c>
    </row>
    <row r="9" spans="1:17" ht="25.5">
      <c r="A9" s="12">
        <v>5</v>
      </c>
      <c r="B9" s="15" t="s">
        <v>72</v>
      </c>
      <c r="C9" s="7">
        <v>250</v>
      </c>
      <c r="D9" s="7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9">
        <f aca="true" t="shared" si="0" ref="O9:O24">SUM(C9:N9)</f>
        <v>500</v>
      </c>
      <c r="P9" s="33" t="s">
        <v>144</v>
      </c>
      <c r="Q9" s="5" t="s">
        <v>147</v>
      </c>
    </row>
    <row r="10" spans="1:17" ht="27.75" customHeight="1">
      <c r="A10" s="12">
        <v>6</v>
      </c>
      <c r="B10" s="5" t="s">
        <v>13</v>
      </c>
      <c r="C10" s="7">
        <v>300</v>
      </c>
      <c r="D10" s="7">
        <v>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9">
        <f t="shared" si="0"/>
        <v>600</v>
      </c>
      <c r="P10" s="33" t="s">
        <v>144</v>
      </c>
      <c r="Q10" s="5" t="s">
        <v>147</v>
      </c>
    </row>
    <row r="11" spans="1:17" ht="24" customHeight="1">
      <c r="A11" s="12">
        <v>7</v>
      </c>
      <c r="B11" s="16" t="s">
        <v>14</v>
      </c>
      <c r="C11" s="7">
        <v>400</v>
      </c>
      <c r="D11" s="7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9">
        <f t="shared" si="0"/>
        <v>400</v>
      </c>
      <c r="P11" s="35" t="s">
        <v>144</v>
      </c>
      <c r="Q11" s="5" t="s">
        <v>147</v>
      </c>
    </row>
    <row r="12" spans="1:17" ht="24" customHeight="1">
      <c r="A12" s="12">
        <v>8</v>
      </c>
      <c r="B12" s="16" t="s">
        <v>218</v>
      </c>
      <c r="C12" s="7">
        <v>0</v>
      </c>
      <c r="D12" s="7">
        <v>300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4">
        <f t="shared" si="0"/>
        <v>300</v>
      </c>
      <c r="P12" s="35" t="s">
        <v>144</v>
      </c>
      <c r="Q12" s="5" t="s">
        <v>147</v>
      </c>
    </row>
    <row r="13" spans="1:17" ht="26.25" customHeight="1">
      <c r="A13" s="12">
        <v>9</v>
      </c>
      <c r="B13" s="16" t="s">
        <v>114</v>
      </c>
      <c r="C13" s="7">
        <v>220</v>
      </c>
      <c r="D13" s="7">
        <v>220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4">
        <f t="shared" si="0"/>
        <v>440</v>
      </c>
      <c r="P13" s="33" t="s">
        <v>144</v>
      </c>
      <c r="Q13" s="5" t="s">
        <v>147</v>
      </c>
    </row>
    <row r="14" spans="1:17" ht="26.25" customHeight="1">
      <c r="A14" s="12">
        <v>10</v>
      </c>
      <c r="B14" s="16" t="s">
        <v>200</v>
      </c>
      <c r="C14" s="7">
        <f>200+200</f>
        <v>400</v>
      </c>
      <c r="D14" s="7">
        <f>100+200</f>
        <v>300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4">
        <f>SUM(C14:N14)</f>
        <v>700</v>
      </c>
      <c r="P14" s="33" t="s">
        <v>144</v>
      </c>
      <c r="Q14" s="5" t="s">
        <v>147</v>
      </c>
    </row>
    <row r="15" spans="1:17" ht="27" customHeight="1">
      <c r="A15" s="12">
        <v>11</v>
      </c>
      <c r="B15" s="16" t="s">
        <v>221</v>
      </c>
      <c r="C15" s="7">
        <v>0</v>
      </c>
      <c r="D15" s="7">
        <v>200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4">
        <f t="shared" si="0"/>
        <v>200</v>
      </c>
      <c r="P15" s="33" t="s">
        <v>145</v>
      </c>
      <c r="Q15" s="5" t="s">
        <v>147</v>
      </c>
    </row>
    <row r="16" spans="1:17" ht="25.5" customHeight="1">
      <c r="A16" s="12">
        <v>12</v>
      </c>
      <c r="B16" s="16" t="s">
        <v>73</v>
      </c>
      <c r="C16" s="7">
        <v>350</v>
      </c>
      <c r="D16" s="7">
        <v>350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4">
        <f t="shared" si="0"/>
        <v>700</v>
      </c>
      <c r="P16" s="33" t="s">
        <v>144</v>
      </c>
      <c r="Q16" s="5" t="s">
        <v>147</v>
      </c>
    </row>
    <row r="17" spans="1:17" ht="27.75" customHeight="1">
      <c r="A17" s="12">
        <v>13</v>
      </c>
      <c r="B17" s="16" t="s">
        <v>74</v>
      </c>
      <c r="C17" s="7">
        <v>285</v>
      </c>
      <c r="D17" s="7">
        <v>285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4">
        <f t="shared" si="0"/>
        <v>570</v>
      </c>
      <c r="P17" s="33" t="s">
        <v>144</v>
      </c>
      <c r="Q17" s="5" t="s">
        <v>147</v>
      </c>
    </row>
    <row r="18" spans="1:17" ht="25.5" customHeight="1">
      <c r="A18" s="12">
        <v>14</v>
      </c>
      <c r="B18" s="16" t="s">
        <v>75</v>
      </c>
      <c r="C18" s="7">
        <v>200</v>
      </c>
      <c r="D18" s="7">
        <v>200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9">
        <f t="shared" si="0"/>
        <v>400</v>
      </c>
      <c r="P18" s="33" t="s">
        <v>144</v>
      </c>
      <c r="Q18" s="5" t="s">
        <v>147</v>
      </c>
    </row>
    <row r="19" spans="1:17" ht="25.5" customHeight="1">
      <c r="A19" s="12">
        <v>15</v>
      </c>
      <c r="B19" s="16" t="s">
        <v>77</v>
      </c>
      <c r="C19" s="7">
        <v>105</v>
      </c>
      <c r="D19" s="7">
        <v>105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>
        <f t="shared" si="0"/>
        <v>210</v>
      </c>
      <c r="P19" s="33" t="s">
        <v>144</v>
      </c>
      <c r="Q19" s="5" t="s">
        <v>147</v>
      </c>
    </row>
    <row r="20" spans="1:17" ht="26.25" customHeight="1">
      <c r="A20" s="12">
        <v>16</v>
      </c>
      <c r="B20" s="16" t="s">
        <v>76</v>
      </c>
      <c r="C20" s="7">
        <v>100</v>
      </c>
      <c r="D20" s="7">
        <v>100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9">
        <f t="shared" si="0"/>
        <v>200</v>
      </c>
      <c r="P20" s="33" t="s">
        <v>144</v>
      </c>
      <c r="Q20" s="5" t="s">
        <v>147</v>
      </c>
    </row>
    <row r="21" spans="1:17" ht="26.25" customHeight="1">
      <c r="A21" s="12">
        <v>17</v>
      </c>
      <c r="B21" s="16" t="s">
        <v>78</v>
      </c>
      <c r="C21" s="7">
        <v>300</v>
      </c>
      <c r="D21" s="7">
        <v>300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9">
        <f t="shared" si="0"/>
        <v>600</v>
      </c>
      <c r="P21" s="33" t="s">
        <v>144</v>
      </c>
      <c r="Q21" s="5" t="s">
        <v>147</v>
      </c>
    </row>
    <row r="22" spans="1:17" ht="26.25" customHeight="1">
      <c r="A22" s="12">
        <v>18</v>
      </c>
      <c r="B22" s="16" t="s">
        <v>194</v>
      </c>
      <c r="C22" s="7">
        <v>300</v>
      </c>
      <c r="D22" s="7">
        <v>300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9">
        <f>SUM(C22:N22)</f>
        <v>600</v>
      </c>
      <c r="P22" s="33" t="s">
        <v>144</v>
      </c>
      <c r="Q22" s="5" t="s">
        <v>147</v>
      </c>
    </row>
    <row r="23" spans="1:17" ht="25.5" customHeight="1">
      <c r="A23" s="12">
        <v>19</v>
      </c>
      <c r="B23" s="18" t="s">
        <v>15</v>
      </c>
      <c r="C23" s="7">
        <v>200</v>
      </c>
      <c r="D23" s="7">
        <v>200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9">
        <f t="shared" si="0"/>
        <v>400</v>
      </c>
      <c r="P23" s="33" t="s">
        <v>144</v>
      </c>
      <c r="Q23" s="5" t="s">
        <v>147</v>
      </c>
    </row>
    <row r="24" spans="1:17" ht="27.75" customHeight="1">
      <c r="A24" s="12">
        <v>20</v>
      </c>
      <c r="B24" s="19" t="s">
        <v>16</v>
      </c>
      <c r="C24" s="7">
        <v>200</v>
      </c>
      <c r="D24" s="7">
        <v>200</v>
      </c>
      <c r="E24" s="13"/>
      <c r="F24" s="13"/>
      <c r="G24" s="13"/>
      <c r="H24" s="13"/>
      <c r="I24" s="13"/>
      <c r="J24" s="13"/>
      <c r="K24" s="13"/>
      <c r="L24" s="20"/>
      <c r="M24" s="13"/>
      <c r="N24" s="13"/>
      <c r="O24" s="9">
        <f t="shared" si="0"/>
        <v>400</v>
      </c>
      <c r="P24" s="33" t="s">
        <v>144</v>
      </c>
      <c r="Q24" s="5" t="s">
        <v>147</v>
      </c>
    </row>
    <row r="25" spans="1:17" ht="29.25" customHeight="1">
      <c r="A25" s="12">
        <v>21</v>
      </c>
      <c r="B25" s="19" t="s">
        <v>17</v>
      </c>
      <c r="C25" s="7">
        <v>87</v>
      </c>
      <c r="D25" s="7">
        <v>87</v>
      </c>
      <c r="E25" s="7"/>
      <c r="F25" s="7"/>
      <c r="G25" s="7"/>
      <c r="H25" s="7"/>
      <c r="I25" s="7"/>
      <c r="J25" s="13"/>
      <c r="K25" s="13"/>
      <c r="L25" s="13"/>
      <c r="M25" s="13"/>
      <c r="N25" s="13"/>
      <c r="O25" s="9">
        <f>SUM(C25:N25)</f>
        <v>174</v>
      </c>
      <c r="P25" s="33" t="s">
        <v>144</v>
      </c>
      <c r="Q25" s="5" t="s">
        <v>147</v>
      </c>
    </row>
    <row r="26" spans="1:17" ht="25.5" customHeight="1">
      <c r="A26" s="12">
        <v>22</v>
      </c>
      <c r="B26" s="19" t="s">
        <v>80</v>
      </c>
      <c r="C26" s="11">
        <v>150</v>
      </c>
      <c r="D26" s="11">
        <v>0</v>
      </c>
      <c r="E26" s="11"/>
      <c r="F26" s="11"/>
      <c r="G26" s="11"/>
      <c r="H26" s="11"/>
      <c r="I26" s="11"/>
      <c r="J26" s="11"/>
      <c r="K26" s="13"/>
      <c r="L26" s="13"/>
      <c r="M26" s="13"/>
      <c r="N26" s="13"/>
      <c r="O26" s="9">
        <f>SUM(C26:N26)</f>
        <v>150</v>
      </c>
      <c r="P26" s="33" t="s">
        <v>144</v>
      </c>
      <c r="Q26" s="5" t="s">
        <v>147</v>
      </c>
    </row>
    <row r="27" spans="1:17" ht="24" customHeight="1">
      <c r="A27" s="12">
        <v>23</v>
      </c>
      <c r="B27" s="19" t="s">
        <v>79</v>
      </c>
      <c r="C27" s="7">
        <v>200</v>
      </c>
      <c r="D27" s="7">
        <v>200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9">
        <f>SUM(C27:N27)</f>
        <v>400</v>
      </c>
      <c r="P27" s="33" t="s">
        <v>144</v>
      </c>
      <c r="Q27" s="5" t="s">
        <v>147</v>
      </c>
    </row>
    <row r="28" spans="1:17" ht="23.25" customHeight="1">
      <c r="A28" s="12">
        <v>24</v>
      </c>
      <c r="B28" s="18" t="s">
        <v>18</v>
      </c>
      <c r="C28" s="7">
        <v>100</v>
      </c>
      <c r="D28" s="7">
        <v>100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9">
        <f>SUM(C28:N28)</f>
        <v>200</v>
      </c>
      <c r="P28" s="33" t="s">
        <v>144</v>
      </c>
      <c r="Q28" s="5" t="s">
        <v>147</v>
      </c>
    </row>
    <row r="29" spans="1:17" ht="27" customHeight="1">
      <c r="A29" s="12">
        <v>25</v>
      </c>
      <c r="B29" s="18" t="s">
        <v>19</v>
      </c>
      <c r="C29" s="7">
        <v>500</v>
      </c>
      <c r="D29" s="7">
        <v>500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">
        <f>SUM(C29:N29)</f>
        <v>1000</v>
      </c>
      <c r="P29" s="33" t="s">
        <v>144</v>
      </c>
      <c r="Q29" s="5" t="s">
        <v>147</v>
      </c>
    </row>
    <row r="30" spans="1:17" ht="27" customHeight="1">
      <c r="A30" s="12">
        <v>26</v>
      </c>
      <c r="B30" s="18" t="s">
        <v>195</v>
      </c>
      <c r="C30" s="7">
        <v>100</v>
      </c>
      <c r="D30" s="7">
        <v>100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f>SUM(C30:N30)</f>
        <v>200</v>
      </c>
      <c r="P30" s="33" t="s">
        <v>144</v>
      </c>
      <c r="Q30" s="5" t="s">
        <v>147</v>
      </c>
    </row>
    <row r="31" spans="1:17" ht="26.25" customHeight="1">
      <c r="A31" s="12">
        <v>27</v>
      </c>
      <c r="B31" s="23" t="s">
        <v>123</v>
      </c>
      <c r="C31" s="11">
        <v>100</v>
      </c>
      <c r="D31" s="11">
        <v>100</v>
      </c>
      <c r="E31" s="11"/>
      <c r="F31" s="11"/>
      <c r="G31" s="11"/>
      <c r="H31" s="11"/>
      <c r="I31" s="11"/>
      <c r="J31" s="11"/>
      <c r="K31" s="11"/>
      <c r="L31" s="11"/>
      <c r="M31" s="13"/>
      <c r="N31" s="13"/>
      <c r="O31" s="9">
        <f>SUM(C31:N31)</f>
        <v>200</v>
      </c>
      <c r="P31" s="33" t="s">
        <v>144</v>
      </c>
      <c r="Q31" s="5" t="s">
        <v>147</v>
      </c>
    </row>
    <row r="32" spans="1:17" ht="27" customHeight="1">
      <c r="A32" s="12">
        <v>28</v>
      </c>
      <c r="B32" s="23" t="s">
        <v>66</v>
      </c>
      <c r="C32" s="11">
        <v>200</v>
      </c>
      <c r="D32" s="11">
        <v>200</v>
      </c>
      <c r="E32" s="11"/>
      <c r="F32" s="11"/>
      <c r="G32" s="11"/>
      <c r="H32" s="24"/>
      <c r="I32" s="24"/>
      <c r="J32" s="24"/>
      <c r="K32" s="24"/>
      <c r="L32" s="24"/>
      <c r="M32" s="13"/>
      <c r="N32" s="13"/>
      <c r="O32" s="9">
        <f>SUM(C32:N32)</f>
        <v>400</v>
      </c>
      <c r="P32" s="33" t="s">
        <v>144</v>
      </c>
      <c r="Q32" s="5" t="s">
        <v>147</v>
      </c>
    </row>
    <row r="33" spans="1:17" ht="27" customHeight="1">
      <c r="A33" s="12">
        <v>29</v>
      </c>
      <c r="B33" s="18" t="s">
        <v>20</v>
      </c>
      <c r="C33" s="7">
        <v>320</v>
      </c>
      <c r="D33" s="7">
        <v>320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9">
        <f>SUM(C33:N33)</f>
        <v>640</v>
      </c>
      <c r="P33" s="33" t="s">
        <v>144</v>
      </c>
      <c r="Q33" s="5" t="s">
        <v>147</v>
      </c>
    </row>
    <row r="34" spans="1:17" ht="24.75" customHeight="1">
      <c r="A34" s="12">
        <v>30</v>
      </c>
      <c r="B34" s="18" t="s">
        <v>117</v>
      </c>
      <c r="C34" s="7">
        <v>235</v>
      </c>
      <c r="D34" s="7">
        <v>235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9">
        <f>SUM(C34:N34)</f>
        <v>470</v>
      </c>
      <c r="P34" s="33" t="s">
        <v>144</v>
      </c>
      <c r="Q34" s="5" t="s">
        <v>147</v>
      </c>
    </row>
    <row r="35" spans="1:17" ht="24.75" customHeight="1">
      <c r="A35" s="12">
        <v>31</v>
      </c>
      <c r="B35" s="18" t="s">
        <v>81</v>
      </c>
      <c r="C35" s="7">
        <v>250</v>
      </c>
      <c r="D35" s="7">
        <v>250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9">
        <f>SUM(C35:N35)</f>
        <v>500</v>
      </c>
      <c r="P35" s="33" t="s">
        <v>144</v>
      </c>
      <c r="Q35" s="5" t="s">
        <v>147</v>
      </c>
    </row>
    <row r="36" spans="1:17" ht="25.5" customHeight="1">
      <c r="A36" s="12">
        <v>32</v>
      </c>
      <c r="B36" s="18" t="s">
        <v>82</v>
      </c>
      <c r="C36" s="7">
        <v>0</v>
      </c>
      <c r="D36" s="7">
        <v>250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9">
        <f>SUM(C36:N36)</f>
        <v>250</v>
      </c>
      <c r="P36" s="33" t="s">
        <v>144</v>
      </c>
      <c r="Q36" s="5" t="s">
        <v>147</v>
      </c>
    </row>
    <row r="37" spans="1:17" ht="27" customHeight="1">
      <c r="A37" s="12">
        <v>33</v>
      </c>
      <c r="B37" s="18" t="s">
        <v>128</v>
      </c>
      <c r="C37" s="7">
        <v>0</v>
      </c>
      <c r="D37" s="7">
        <v>200</v>
      </c>
      <c r="E37" s="7"/>
      <c r="F37" s="7"/>
      <c r="G37" s="7"/>
      <c r="H37" s="7"/>
      <c r="I37" s="24"/>
      <c r="J37" s="7"/>
      <c r="K37" s="7"/>
      <c r="L37" s="7"/>
      <c r="M37" s="13"/>
      <c r="N37" s="13"/>
      <c r="O37" s="9">
        <f>SUM(C37:N37)</f>
        <v>200</v>
      </c>
      <c r="P37" s="33" t="s">
        <v>144</v>
      </c>
      <c r="Q37" s="5" t="s">
        <v>147</v>
      </c>
    </row>
    <row r="38" spans="1:17" ht="27" customHeight="1">
      <c r="A38" s="12">
        <v>34</v>
      </c>
      <c r="B38" s="18" t="s">
        <v>131</v>
      </c>
      <c r="C38" s="7">
        <v>180</v>
      </c>
      <c r="D38" s="7">
        <v>180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9">
        <f>SUM(C38:N38)</f>
        <v>360</v>
      </c>
      <c r="P38" s="33" t="s">
        <v>144</v>
      </c>
      <c r="Q38" s="5" t="s">
        <v>147</v>
      </c>
    </row>
    <row r="39" spans="1:17" ht="24.75" customHeight="1">
      <c r="A39" s="12">
        <v>35</v>
      </c>
      <c r="B39" s="18" t="s">
        <v>132</v>
      </c>
      <c r="C39" s="7">
        <v>230</v>
      </c>
      <c r="D39" s="7">
        <v>230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9">
        <f>SUM(C39:N39)</f>
        <v>460</v>
      </c>
      <c r="P39" s="33" t="s">
        <v>144</v>
      </c>
      <c r="Q39" s="5" t="s">
        <v>147</v>
      </c>
    </row>
    <row r="40" spans="1:17" ht="24.75" customHeight="1">
      <c r="A40" s="12">
        <v>36</v>
      </c>
      <c r="B40" s="18" t="s">
        <v>215</v>
      </c>
      <c r="C40" s="7">
        <v>200</v>
      </c>
      <c r="D40" s="7"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9">
        <f>SUM(C40:N40)</f>
        <v>200</v>
      </c>
      <c r="P40" s="33" t="s">
        <v>144</v>
      </c>
      <c r="Q40" s="5" t="s">
        <v>147</v>
      </c>
    </row>
    <row r="41" spans="1:17" ht="28.5" customHeight="1">
      <c r="A41" s="12">
        <v>37</v>
      </c>
      <c r="B41" s="18" t="s">
        <v>83</v>
      </c>
      <c r="C41" s="7">
        <v>0</v>
      </c>
      <c r="D41" s="7">
        <v>214</v>
      </c>
      <c r="E41" s="7"/>
      <c r="F41" s="7"/>
      <c r="G41" s="13"/>
      <c r="H41" s="13"/>
      <c r="I41" s="7"/>
      <c r="J41" s="7"/>
      <c r="K41" s="7"/>
      <c r="L41" s="7"/>
      <c r="M41" s="13"/>
      <c r="N41" s="13"/>
      <c r="O41" s="9">
        <f>SUM(C41:N41)</f>
        <v>214</v>
      </c>
      <c r="P41" s="33" t="s">
        <v>144</v>
      </c>
      <c r="Q41" s="5" t="s">
        <v>147</v>
      </c>
    </row>
    <row r="42" spans="1:17" ht="27.75" customHeight="1">
      <c r="A42" s="12">
        <v>38</v>
      </c>
      <c r="B42" s="18" t="s">
        <v>84</v>
      </c>
      <c r="C42" s="7">
        <v>250</v>
      </c>
      <c r="D42" s="7">
        <v>250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9">
        <f aca="true" t="shared" si="1" ref="O42:O48">SUM(C42:N42)</f>
        <v>500</v>
      </c>
      <c r="P42" s="33" t="s">
        <v>144</v>
      </c>
      <c r="Q42" s="5" t="s">
        <v>147</v>
      </c>
    </row>
    <row r="43" spans="1:17" ht="25.5" customHeight="1">
      <c r="A43" s="12">
        <v>39</v>
      </c>
      <c r="B43" s="18" t="s">
        <v>133</v>
      </c>
      <c r="C43" s="7">
        <v>100</v>
      </c>
      <c r="D43" s="7">
        <v>100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9">
        <f t="shared" si="1"/>
        <v>200</v>
      </c>
      <c r="P43" s="33" t="s">
        <v>144</v>
      </c>
      <c r="Q43" s="5" t="s">
        <v>147</v>
      </c>
    </row>
    <row r="44" spans="1:17" ht="26.25" customHeight="1">
      <c r="A44" s="12">
        <v>40</v>
      </c>
      <c r="B44" s="18" t="s">
        <v>134</v>
      </c>
      <c r="C44" s="7">
        <v>150</v>
      </c>
      <c r="D44" s="7">
        <v>150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9">
        <f t="shared" si="1"/>
        <v>300</v>
      </c>
      <c r="P44" s="33" t="s">
        <v>144</v>
      </c>
      <c r="Q44" s="5" t="s">
        <v>147</v>
      </c>
    </row>
    <row r="45" spans="1:17" ht="27" customHeight="1">
      <c r="A45" s="12">
        <v>41</v>
      </c>
      <c r="B45" s="18" t="s">
        <v>126</v>
      </c>
      <c r="C45" s="24">
        <v>300</v>
      </c>
      <c r="D45" s="24">
        <v>300</v>
      </c>
      <c r="E45" s="10"/>
      <c r="F45" s="10"/>
      <c r="G45" s="10"/>
      <c r="H45" s="10"/>
      <c r="I45" s="10"/>
      <c r="J45" s="10"/>
      <c r="K45" s="11"/>
      <c r="L45" s="10"/>
      <c r="M45" s="13"/>
      <c r="N45" s="13"/>
      <c r="O45" s="10">
        <f t="shared" si="1"/>
        <v>600</v>
      </c>
      <c r="P45" s="33" t="s">
        <v>144</v>
      </c>
      <c r="Q45" s="5" t="s">
        <v>147</v>
      </c>
    </row>
    <row r="46" spans="1:17" ht="27.75" customHeight="1">
      <c r="A46" s="12">
        <v>42</v>
      </c>
      <c r="B46" s="18" t="s">
        <v>140</v>
      </c>
      <c r="C46" s="7">
        <v>150</v>
      </c>
      <c r="D46" s="7">
        <v>150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9">
        <f>SUM(C46:N46)</f>
        <v>300</v>
      </c>
      <c r="P46" s="33" t="s">
        <v>144</v>
      </c>
      <c r="Q46" s="5" t="s">
        <v>147</v>
      </c>
    </row>
    <row r="47" spans="1:17" ht="24" customHeight="1">
      <c r="A47" s="12">
        <v>43</v>
      </c>
      <c r="B47" s="18" t="s">
        <v>67</v>
      </c>
      <c r="C47" s="7">
        <v>100</v>
      </c>
      <c r="D47" s="7">
        <v>0</v>
      </c>
      <c r="E47" s="7"/>
      <c r="F47" s="7"/>
      <c r="G47" s="7"/>
      <c r="H47" s="7"/>
      <c r="I47" s="7"/>
      <c r="J47" s="24"/>
      <c r="K47" s="24"/>
      <c r="L47" s="24"/>
      <c r="M47" s="13"/>
      <c r="N47" s="13"/>
      <c r="O47" s="11">
        <f t="shared" si="1"/>
        <v>100</v>
      </c>
      <c r="P47" s="33" t="s">
        <v>144</v>
      </c>
      <c r="Q47" s="5" t="s">
        <v>147</v>
      </c>
    </row>
    <row r="48" spans="1:17" ht="27" customHeight="1">
      <c r="A48" s="12">
        <v>44</v>
      </c>
      <c r="B48" s="18" t="s">
        <v>135</v>
      </c>
      <c r="C48" s="7">
        <v>200</v>
      </c>
      <c r="D48" s="7">
        <v>200</v>
      </c>
      <c r="E48" s="7"/>
      <c r="F48" s="7"/>
      <c r="G48" s="7"/>
      <c r="H48" s="7"/>
      <c r="I48" s="7"/>
      <c r="J48" s="13"/>
      <c r="K48" s="13"/>
      <c r="L48" s="13"/>
      <c r="M48" s="13"/>
      <c r="N48" s="13"/>
      <c r="O48" s="11">
        <f t="shared" si="1"/>
        <v>400</v>
      </c>
      <c r="P48" s="33" t="s">
        <v>144</v>
      </c>
      <c r="Q48" s="5" t="s">
        <v>147</v>
      </c>
    </row>
    <row r="49" spans="1:17" ht="27" customHeight="1">
      <c r="A49" s="12">
        <v>45</v>
      </c>
      <c r="B49" s="18" t="s">
        <v>115</v>
      </c>
      <c r="C49" s="7">
        <v>200</v>
      </c>
      <c r="D49" s="7">
        <v>200</v>
      </c>
      <c r="E49" s="13"/>
      <c r="F49" s="13"/>
      <c r="G49" s="13"/>
      <c r="H49" s="13"/>
      <c r="I49" s="13"/>
      <c r="J49" s="13"/>
      <c r="K49" s="13"/>
      <c r="L49" s="20"/>
      <c r="M49" s="13"/>
      <c r="N49" s="13"/>
      <c r="O49" s="9">
        <f>SUM(C49:N49)</f>
        <v>400</v>
      </c>
      <c r="P49" s="33" t="s">
        <v>144</v>
      </c>
      <c r="Q49" s="5" t="s">
        <v>147</v>
      </c>
    </row>
    <row r="50" spans="1:17" ht="24" customHeight="1">
      <c r="A50" s="12">
        <v>46</v>
      </c>
      <c r="B50" s="18" t="s">
        <v>85</v>
      </c>
      <c r="C50" s="7">
        <v>0</v>
      </c>
      <c r="D50" s="7">
        <v>300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9">
        <f>SUM(C50:N50)</f>
        <v>300</v>
      </c>
      <c r="P50" s="33" t="s">
        <v>144</v>
      </c>
      <c r="Q50" s="5" t="s">
        <v>147</v>
      </c>
    </row>
    <row r="51" spans="1:17" ht="25.5" customHeight="1">
      <c r="A51" s="12">
        <v>47</v>
      </c>
      <c r="B51" s="18" t="s">
        <v>21</v>
      </c>
      <c r="C51" s="7">
        <v>150</v>
      </c>
      <c r="D51" s="7">
        <v>150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9">
        <f>SUM(C51:N51)</f>
        <v>300</v>
      </c>
      <c r="P51" s="33" t="s">
        <v>144</v>
      </c>
      <c r="Q51" s="5" t="s">
        <v>147</v>
      </c>
    </row>
    <row r="52" spans="1:17" ht="26.25" customHeight="1">
      <c r="A52" s="12">
        <v>48</v>
      </c>
      <c r="B52" s="18" t="s">
        <v>86</v>
      </c>
      <c r="C52" s="7">
        <v>346</v>
      </c>
      <c r="D52" s="7"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9">
        <f>SUM(C52:N52)</f>
        <v>346</v>
      </c>
      <c r="P52" s="33" t="s">
        <v>144</v>
      </c>
      <c r="Q52" s="5" t="s">
        <v>147</v>
      </c>
    </row>
    <row r="53" spans="1:17" ht="25.5" customHeight="1">
      <c r="A53" s="12">
        <v>49</v>
      </c>
      <c r="B53" s="18" t="s">
        <v>212</v>
      </c>
      <c r="C53" s="7">
        <v>200</v>
      </c>
      <c r="D53" s="7">
        <v>200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9">
        <f>SUM(C53:N53)</f>
        <v>400</v>
      </c>
      <c r="P53" s="33" t="s">
        <v>144</v>
      </c>
      <c r="Q53" s="5" t="s">
        <v>147</v>
      </c>
    </row>
    <row r="54" spans="1:17" ht="25.5" customHeight="1">
      <c r="A54" s="12">
        <v>50</v>
      </c>
      <c r="B54" s="18" t="s">
        <v>149</v>
      </c>
      <c r="C54" s="7">
        <v>0</v>
      </c>
      <c r="D54" s="7">
        <v>200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9">
        <f>SUM(C54:N54)</f>
        <v>200</v>
      </c>
      <c r="P54" s="33" t="s">
        <v>144</v>
      </c>
      <c r="Q54" s="5" t="s">
        <v>147</v>
      </c>
    </row>
    <row r="55" spans="1:17" ht="27.75" customHeight="1">
      <c r="A55" s="12">
        <v>51</v>
      </c>
      <c r="B55" s="18" t="s">
        <v>22</v>
      </c>
      <c r="C55" s="7">
        <f>250+400</f>
        <v>650</v>
      </c>
      <c r="D55" s="7">
        <f>400+250</f>
        <v>650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9">
        <f>SUM(C55:N55)</f>
        <v>1300</v>
      </c>
      <c r="P55" s="33" t="s">
        <v>144</v>
      </c>
      <c r="Q55" s="5" t="s">
        <v>147</v>
      </c>
    </row>
    <row r="56" spans="1:17" ht="25.5" customHeight="1">
      <c r="A56" s="12">
        <v>52</v>
      </c>
      <c r="B56" s="18" t="s">
        <v>23</v>
      </c>
      <c r="C56" s="7">
        <v>300</v>
      </c>
      <c r="D56" s="7">
        <v>300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9">
        <f>SUM(C56:N56)</f>
        <v>600</v>
      </c>
      <c r="P56" s="33" t="s">
        <v>144</v>
      </c>
      <c r="Q56" s="5" t="s">
        <v>147</v>
      </c>
    </row>
    <row r="57" spans="1:17" ht="26.25" customHeight="1">
      <c r="A57" s="12">
        <v>53</v>
      </c>
      <c r="B57" s="18" t="s">
        <v>24</v>
      </c>
      <c r="C57" s="7">
        <v>200</v>
      </c>
      <c r="D57" s="7">
        <v>200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9">
        <f>SUM(C57:N57)</f>
        <v>400</v>
      </c>
      <c r="P57" s="33" t="s">
        <v>144</v>
      </c>
      <c r="Q57" s="5" t="s">
        <v>147</v>
      </c>
    </row>
    <row r="58" spans="1:17" ht="24.75" customHeight="1">
      <c r="A58" s="12">
        <v>54</v>
      </c>
      <c r="B58" s="25" t="s">
        <v>25</v>
      </c>
      <c r="C58" s="7">
        <f>250+200</f>
        <v>450</v>
      </c>
      <c r="D58" s="7">
        <f>200+250</f>
        <v>450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9">
        <f>SUM(C58:N58)</f>
        <v>900</v>
      </c>
      <c r="P58" s="33" t="s">
        <v>144</v>
      </c>
      <c r="Q58" s="5" t="s">
        <v>147</v>
      </c>
    </row>
    <row r="59" spans="1:17" ht="24.75" customHeight="1">
      <c r="A59" s="12">
        <v>55</v>
      </c>
      <c r="B59" s="18" t="s">
        <v>87</v>
      </c>
      <c r="C59" s="7">
        <v>230</v>
      </c>
      <c r="D59" s="7">
        <v>230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9">
        <f aca="true" t="shared" si="2" ref="O59:O64">SUM(C59:N59)</f>
        <v>460</v>
      </c>
      <c r="P59" s="33" t="s">
        <v>144</v>
      </c>
      <c r="Q59" s="5" t="s">
        <v>147</v>
      </c>
    </row>
    <row r="60" spans="1:17" ht="24.75" customHeight="1">
      <c r="A60" s="12">
        <v>56</v>
      </c>
      <c r="B60" s="18" t="s">
        <v>88</v>
      </c>
      <c r="C60" s="7">
        <v>200</v>
      </c>
      <c r="D60" s="7">
        <v>200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9">
        <f t="shared" si="2"/>
        <v>400</v>
      </c>
      <c r="P60" s="33" t="s">
        <v>144</v>
      </c>
      <c r="Q60" s="5" t="s">
        <v>147</v>
      </c>
    </row>
    <row r="61" spans="1:17" ht="24.75" customHeight="1">
      <c r="A61" s="12">
        <v>57</v>
      </c>
      <c r="B61" s="18" t="s">
        <v>116</v>
      </c>
      <c r="C61" s="7">
        <v>150</v>
      </c>
      <c r="D61" s="7">
        <v>150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9">
        <f t="shared" si="2"/>
        <v>300</v>
      </c>
      <c r="P61" s="33" t="s">
        <v>144</v>
      </c>
      <c r="Q61" s="5" t="s">
        <v>147</v>
      </c>
    </row>
    <row r="62" spans="1:17" ht="25.5" customHeight="1">
      <c r="A62" s="12">
        <v>58</v>
      </c>
      <c r="B62" s="18" t="s">
        <v>26</v>
      </c>
      <c r="C62" s="7">
        <v>350</v>
      </c>
      <c r="D62" s="7">
        <v>350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9">
        <f t="shared" si="2"/>
        <v>700</v>
      </c>
      <c r="P62" s="33" t="s">
        <v>144</v>
      </c>
      <c r="Q62" s="5" t="s">
        <v>147</v>
      </c>
    </row>
    <row r="63" spans="1:17" ht="24" customHeight="1">
      <c r="A63" s="12">
        <v>59</v>
      </c>
      <c r="B63" s="18" t="s">
        <v>89</v>
      </c>
      <c r="C63" s="7">
        <v>350</v>
      </c>
      <c r="D63" s="7">
        <v>350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9">
        <f t="shared" si="2"/>
        <v>700</v>
      </c>
      <c r="P63" s="33" t="s">
        <v>144</v>
      </c>
      <c r="Q63" s="5" t="s">
        <v>147</v>
      </c>
    </row>
    <row r="64" spans="1:17" ht="24" customHeight="1">
      <c r="A64" s="12">
        <v>60</v>
      </c>
      <c r="B64" s="18" t="s">
        <v>125</v>
      </c>
      <c r="C64" s="24">
        <v>200</v>
      </c>
      <c r="D64" s="24">
        <v>200</v>
      </c>
      <c r="E64" s="10"/>
      <c r="F64" s="10"/>
      <c r="G64" s="10"/>
      <c r="H64" s="10"/>
      <c r="I64" s="10"/>
      <c r="J64" s="10"/>
      <c r="K64" s="10"/>
      <c r="L64" s="10"/>
      <c r="M64" s="13"/>
      <c r="N64" s="13"/>
      <c r="O64" s="22">
        <f t="shared" si="2"/>
        <v>400</v>
      </c>
      <c r="P64" s="33" t="s">
        <v>144</v>
      </c>
      <c r="Q64" s="5" t="s">
        <v>147</v>
      </c>
    </row>
    <row r="65" spans="1:17" ht="30.75" customHeight="1">
      <c r="A65" s="12">
        <v>61</v>
      </c>
      <c r="B65" s="18" t="s">
        <v>27</v>
      </c>
      <c r="C65" s="7">
        <v>400</v>
      </c>
      <c r="D65" s="7">
        <v>400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9">
        <f>SUM(C65:N65)</f>
        <v>800</v>
      </c>
      <c r="P65" s="33" t="s">
        <v>144</v>
      </c>
      <c r="Q65" s="5" t="s">
        <v>147</v>
      </c>
    </row>
    <row r="66" spans="1:17" ht="26.25" customHeight="1">
      <c r="A66" s="12">
        <v>62</v>
      </c>
      <c r="B66" s="18" t="s">
        <v>90</v>
      </c>
      <c r="C66" s="7">
        <v>250</v>
      </c>
      <c r="D66" s="7">
        <v>250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9">
        <f>SUM(C66:N66)</f>
        <v>500</v>
      </c>
      <c r="P66" s="33" t="s">
        <v>144</v>
      </c>
      <c r="Q66" s="5" t="s">
        <v>147</v>
      </c>
    </row>
    <row r="67" spans="1:17" ht="26.25" customHeight="1">
      <c r="A67" s="12">
        <v>63</v>
      </c>
      <c r="B67" s="18" t="s">
        <v>91</v>
      </c>
      <c r="C67" s="7">
        <v>200</v>
      </c>
      <c r="D67" s="7">
        <v>200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9">
        <f>SUM(C67:N67)</f>
        <v>400</v>
      </c>
      <c r="P67" s="33" t="s">
        <v>144</v>
      </c>
      <c r="Q67" s="5" t="s">
        <v>147</v>
      </c>
    </row>
    <row r="68" spans="1:17" ht="27.75" customHeight="1">
      <c r="A68" s="12">
        <v>64</v>
      </c>
      <c r="B68" s="18" t="s">
        <v>92</v>
      </c>
      <c r="C68" s="7">
        <v>0</v>
      </c>
      <c r="D68" s="7">
        <v>150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0">
        <f>SUM(C68:N68)</f>
        <v>150</v>
      </c>
      <c r="P68" s="33" t="s">
        <v>144</v>
      </c>
      <c r="Q68" s="5" t="s">
        <v>147</v>
      </c>
    </row>
    <row r="69" spans="1:17" ht="24" customHeight="1">
      <c r="A69" s="12">
        <v>65</v>
      </c>
      <c r="B69" s="18" t="s">
        <v>65</v>
      </c>
      <c r="C69" s="7">
        <v>250</v>
      </c>
      <c r="D69" s="7">
        <v>250</v>
      </c>
      <c r="E69" s="13"/>
      <c r="F69" s="13"/>
      <c r="G69" s="13"/>
      <c r="H69" s="13"/>
      <c r="I69" s="13"/>
      <c r="J69" s="26"/>
      <c r="K69" s="13"/>
      <c r="L69" s="13"/>
      <c r="M69" s="13"/>
      <c r="N69" s="13"/>
      <c r="O69" s="9">
        <f>SUM(C69:N69)</f>
        <v>500</v>
      </c>
      <c r="P69" s="33" t="s">
        <v>144</v>
      </c>
      <c r="Q69" s="5" t="s">
        <v>147</v>
      </c>
    </row>
    <row r="70" spans="1:17" ht="25.5" customHeight="1">
      <c r="A70" s="12">
        <v>66</v>
      </c>
      <c r="B70" s="18" t="s">
        <v>129</v>
      </c>
      <c r="C70" s="24">
        <v>434</v>
      </c>
      <c r="D70" s="24">
        <v>434</v>
      </c>
      <c r="E70" s="24"/>
      <c r="F70" s="24"/>
      <c r="G70" s="24"/>
      <c r="H70" s="24"/>
      <c r="I70" s="24"/>
      <c r="J70" s="24"/>
      <c r="K70" s="24"/>
      <c r="L70" s="24"/>
      <c r="M70" s="13"/>
      <c r="N70" s="13"/>
      <c r="O70" s="11">
        <f>SUM(C70:N70)</f>
        <v>868</v>
      </c>
      <c r="P70" s="33" t="s">
        <v>144</v>
      </c>
      <c r="Q70" s="5" t="s">
        <v>147</v>
      </c>
    </row>
    <row r="71" spans="1:17" ht="25.5" customHeight="1">
      <c r="A71" s="12">
        <v>67</v>
      </c>
      <c r="B71" s="18" t="s">
        <v>118</v>
      </c>
      <c r="C71" s="7">
        <v>150</v>
      </c>
      <c r="D71" s="7">
        <v>150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9">
        <f>SUM(C71:N71)</f>
        <v>300</v>
      </c>
      <c r="P71" s="33" t="s">
        <v>144</v>
      </c>
      <c r="Q71" s="5" t="s">
        <v>147</v>
      </c>
    </row>
    <row r="72" spans="1:17" ht="26.25" customHeight="1">
      <c r="A72" s="12">
        <v>68</v>
      </c>
      <c r="B72" s="18" t="s">
        <v>93</v>
      </c>
      <c r="C72" s="7">
        <v>150</v>
      </c>
      <c r="D72" s="7">
        <v>150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9">
        <f aca="true" t="shared" si="3" ref="O72:O80">SUM(C72:N72)</f>
        <v>300</v>
      </c>
      <c r="P72" s="33" t="s">
        <v>144</v>
      </c>
      <c r="Q72" s="5" t="s">
        <v>147</v>
      </c>
    </row>
    <row r="73" spans="1:17" ht="27" customHeight="1">
      <c r="A73" s="12">
        <v>69</v>
      </c>
      <c r="B73" s="18" t="s">
        <v>28</v>
      </c>
      <c r="C73" s="7">
        <v>250</v>
      </c>
      <c r="D73" s="7">
        <v>250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9">
        <f t="shared" si="3"/>
        <v>500</v>
      </c>
      <c r="P73" s="33" t="s">
        <v>144</v>
      </c>
      <c r="Q73" s="5" t="s">
        <v>147</v>
      </c>
    </row>
    <row r="74" spans="1:17" ht="25.5" customHeight="1">
      <c r="A74" s="12">
        <v>70</v>
      </c>
      <c r="B74" s="18" t="s">
        <v>29</v>
      </c>
      <c r="C74" s="7">
        <v>400</v>
      </c>
      <c r="D74" s="7">
        <v>400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9">
        <f t="shared" si="3"/>
        <v>800</v>
      </c>
      <c r="P74" s="33" t="s">
        <v>144</v>
      </c>
      <c r="Q74" s="5" t="s">
        <v>147</v>
      </c>
    </row>
    <row r="75" spans="1:17" ht="25.5" customHeight="1">
      <c r="A75" s="12">
        <v>71</v>
      </c>
      <c r="B75" s="18" t="s">
        <v>30</v>
      </c>
      <c r="C75" s="7">
        <v>250</v>
      </c>
      <c r="D75" s="7">
        <v>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9">
        <f t="shared" si="3"/>
        <v>250</v>
      </c>
      <c r="P75" s="33" t="s">
        <v>144</v>
      </c>
      <c r="Q75" s="5" t="s">
        <v>147</v>
      </c>
    </row>
    <row r="76" spans="1:17" ht="27" customHeight="1">
      <c r="A76" s="12">
        <v>72</v>
      </c>
      <c r="B76" s="18" t="s">
        <v>60</v>
      </c>
      <c r="C76" s="7">
        <v>300</v>
      </c>
      <c r="D76" s="7">
        <v>300</v>
      </c>
      <c r="E76" s="26"/>
      <c r="F76" s="26"/>
      <c r="G76" s="26"/>
      <c r="H76" s="13"/>
      <c r="I76" s="13"/>
      <c r="J76" s="26"/>
      <c r="K76" s="26"/>
      <c r="L76" s="26"/>
      <c r="M76" s="13"/>
      <c r="N76" s="13"/>
      <c r="O76" s="9">
        <f t="shared" si="3"/>
        <v>600</v>
      </c>
      <c r="P76" s="33" t="s">
        <v>144</v>
      </c>
      <c r="Q76" s="5" t="s">
        <v>147</v>
      </c>
    </row>
    <row r="77" spans="1:17" ht="27" customHeight="1">
      <c r="A77" s="12">
        <v>73</v>
      </c>
      <c r="B77" s="18" t="s">
        <v>32</v>
      </c>
      <c r="C77" s="7">
        <f>250+300</f>
        <v>550</v>
      </c>
      <c r="D77" s="7">
        <f>300+250</f>
        <v>550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9">
        <f t="shared" si="3"/>
        <v>1100</v>
      </c>
      <c r="P77" s="33" t="s">
        <v>144</v>
      </c>
      <c r="Q77" s="5" t="s">
        <v>147</v>
      </c>
    </row>
    <row r="78" spans="1:17" ht="28.5" customHeight="1">
      <c r="A78" s="12">
        <v>74</v>
      </c>
      <c r="B78" s="18" t="s">
        <v>61</v>
      </c>
      <c r="C78" s="7">
        <v>200</v>
      </c>
      <c r="D78" s="7">
        <v>200</v>
      </c>
      <c r="E78" s="7"/>
      <c r="F78" s="7"/>
      <c r="G78" s="13"/>
      <c r="H78" s="13"/>
      <c r="I78" s="13"/>
      <c r="J78" s="26"/>
      <c r="K78" s="26"/>
      <c r="L78" s="26"/>
      <c r="M78" s="13"/>
      <c r="N78" s="13"/>
      <c r="O78" s="9">
        <f t="shared" si="3"/>
        <v>400</v>
      </c>
      <c r="P78" s="33" t="s">
        <v>144</v>
      </c>
      <c r="Q78" s="5" t="s">
        <v>147</v>
      </c>
    </row>
    <row r="79" spans="1:17" ht="25.5" customHeight="1">
      <c r="A79" s="12">
        <v>75</v>
      </c>
      <c r="B79" s="27" t="s">
        <v>94</v>
      </c>
      <c r="C79" s="7">
        <v>100</v>
      </c>
      <c r="D79" s="7">
        <v>150</v>
      </c>
      <c r="E79" s="7"/>
      <c r="F79" s="7"/>
      <c r="G79" s="7"/>
      <c r="H79" s="7"/>
      <c r="I79" s="7"/>
      <c r="J79" s="7"/>
      <c r="K79" s="13"/>
      <c r="L79" s="13"/>
      <c r="M79" s="13"/>
      <c r="N79" s="13"/>
      <c r="O79" s="9">
        <f t="shared" si="3"/>
        <v>250</v>
      </c>
      <c r="P79" s="33" t="s">
        <v>144</v>
      </c>
      <c r="Q79" s="5" t="s">
        <v>147</v>
      </c>
    </row>
    <row r="80" spans="1:17" ht="25.5" customHeight="1">
      <c r="A80" s="12">
        <v>76</v>
      </c>
      <c r="B80" s="18" t="s">
        <v>31</v>
      </c>
      <c r="C80" s="7">
        <v>150</v>
      </c>
      <c r="D80" s="7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9">
        <f t="shared" si="3"/>
        <v>300</v>
      </c>
      <c r="P80" s="33" t="s">
        <v>144</v>
      </c>
      <c r="Q80" s="5" t="s">
        <v>147</v>
      </c>
    </row>
    <row r="81" spans="1:17" ht="24" customHeight="1">
      <c r="A81" s="12">
        <v>77</v>
      </c>
      <c r="B81" s="18" t="s">
        <v>95</v>
      </c>
      <c r="C81" s="7">
        <v>400</v>
      </c>
      <c r="D81" s="7">
        <v>400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9">
        <f>SUM(C81:N81)</f>
        <v>800</v>
      </c>
      <c r="P81" s="33" t="s">
        <v>144</v>
      </c>
      <c r="Q81" s="5" t="s">
        <v>147</v>
      </c>
    </row>
    <row r="82" spans="1:17" ht="24.75" customHeight="1">
      <c r="A82" s="12">
        <v>78</v>
      </c>
      <c r="B82" s="18" t="s">
        <v>33</v>
      </c>
      <c r="C82" s="7">
        <v>100</v>
      </c>
      <c r="D82" s="7">
        <v>100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9">
        <f>SUM(C82:N82)</f>
        <v>200</v>
      </c>
      <c r="P82" s="33" t="s">
        <v>144</v>
      </c>
      <c r="Q82" s="5" t="s">
        <v>147</v>
      </c>
    </row>
    <row r="83" spans="1:17" ht="22.5" customHeight="1">
      <c r="A83" s="12">
        <v>79</v>
      </c>
      <c r="B83" s="15" t="s">
        <v>196</v>
      </c>
      <c r="C83" s="7">
        <v>250</v>
      </c>
      <c r="D83" s="7">
        <v>250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9">
        <f>SUM(C83:N83)</f>
        <v>500</v>
      </c>
      <c r="P83" s="33" t="s">
        <v>144</v>
      </c>
      <c r="Q83" s="5" t="s">
        <v>147</v>
      </c>
    </row>
    <row r="84" spans="1:17" ht="22.5" customHeight="1">
      <c r="A84" s="12">
        <v>80</v>
      </c>
      <c r="B84" s="15" t="s">
        <v>148</v>
      </c>
      <c r="C84" s="7">
        <v>0</v>
      </c>
      <c r="D84" s="7">
        <v>150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9">
        <f>SUM(C84:N84)</f>
        <v>150</v>
      </c>
      <c r="P84" s="33" t="s">
        <v>144</v>
      </c>
      <c r="Q84" s="5" t="s">
        <v>147</v>
      </c>
    </row>
    <row r="85" spans="1:17" ht="22.5" customHeight="1">
      <c r="A85" s="12">
        <v>81</v>
      </c>
      <c r="B85" s="15" t="s">
        <v>208</v>
      </c>
      <c r="C85" s="7">
        <v>200</v>
      </c>
      <c r="D85" s="7">
        <v>200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9">
        <f>SUM(C85:N85)</f>
        <v>400</v>
      </c>
      <c r="P85" s="33" t="s">
        <v>144</v>
      </c>
      <c r="Q85" s="5" t="s">
        <v>147</v>
      </c>
    </row>
    <row r="86" spans="1:17" ht="25.5" customHeight="1">
      <c r="A86" s="12">
        <v>82</v>
      </c>
      <c r="B86" s="15" t="s">
        <v>96</v>
      </c>
      <c r="C86" s="7">
        <v>0</v>
      </c>
      <c r="D86" s="7">
        <v>250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9">
        <f>SUM(C86:N86)</f>
        <v>250</v>
      </c>
      <c r="P86" s="33" t="s">
        <v>144</v>
      </c>
      <c r="Q86" s="5" t="s">
        <v>147</v>
      </c>
    </row>
    <row r="87" spans="1:17" ht="28.5" customHeight="1">
      <c r="A87" s="12">
        <v>83</v>
      </c>
      <c r="B87" s="19" t="s">
        <v>119</v>
      </c>
      <c r="C87" s="7">
        <v>150</v>
      </c>
      <c r="D87" s="7">
        <v>150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9">
        <f>SUM(C87:N87)</f>
        <v>300</v>
      </c>
      <c r="P87" s="33" t="s">
        <v>144</v>
      </c>
      <c r="Q87" s="5" t="s">
        <v>147</v>
      </c>
    </row>
    <row r="88" spans="1:17" ht="24.75" customHeight="1">
      <c r="A88" s="12">
        <v>84</v>
      </c>
      <c r="B88" s="19" t="s">
        <v>97</v>
      </c>
      <c r="C88" s="7">
        <v>100</v>
      </c>
      <c r="D88" s="7">
        <f>100+300</f>
        <v>400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9">
        <f>SUM(C88:N88)</f>
        <v>500</v>
      </c>
      <c r="P88" s="33" t="s">
        <v>144</v>
      </c>
      <c r="Q88" s="5" t="s">
        <v>147</v>
      </c>
    </row>
    <row r="89" spans="1:17" ht="27" customHeight="1">
      <c r="A89" s="12">
        <v>85</v>
      </c>
      <c r="B89" s="19" t="s">
        <v>98</v>
      </c>
      <c r="C89" s="7">
        <v>100</v>
      </c>
      <c r="D89" s="7">
        <v>100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9">
        <f>SUM(C89:N89)</f>
        <v>200</v>
      </c>
      <c r="P89" s="33" t="s">
        <v>144</v>
      </c>
      <c r="Q89" s="5" t="s">
        <v>147</v>
      </c>
    </row>
    <row r="90" spans="1:17" ht="24.75" customHeight="1">
      <c r="A90" s="12">
        <v>86</v>
      </c>
      <c r="B90" s="19" t="s">
        <v>100</v>
      </c>
      <c r="C90" s="7">
        <v>100</v>
      </c>
      <c r="D90" s="7">
        <v>200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9">
        <f aca="true" t="shared" si="4" ref="O90:O98">SUM(C90:N90)</f>
        <v>300</v>
      </c>
      <c r="P90" s="33" t="s">
        <v>144</v>
      </c>
      <c r="Q90" s="5" t="s">
        <v>147</v>
      </c>
    </row>
    <row r="91" spans="1:17" ht="24.75" customHeight="1">
      <c r="A91" s="12">
        <v>87</v>
      </c>
      <c r="B91" s="19" t="s">
        <v>99</v>
      </c>
      <c r="C91" s="7">
        <v>150</v>
      </c>
      <c r="D91" s="7">
        <v>150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9">
        <f t="shared" si="4"/>
        <v>300</v>
      </c>
      <c r="P91" s="33" t="s">
        <v>144</v>
      </c>
      <c r="Q91" s="5" t="s">
        <v>147</v>
      </c>
    </row>
    <row r="92" spans="1:17" ht="25.5" customHeight="1">
      <c r="A92" s="12">
        <v>88</v>
      </c>
      <c r="B92" s="25" t="s">
        <v>34</v>
      </c>
      <c r="C92" s="7">
        <v>239</v>
      </c>
      <c r="D92" s="7"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9">
        <f t="shared" si="4"/>
        <v>239</v>
      </c>
      <c r="P92" s="33" t="s">
        <v>144</v>
      </c>
      <c r="Q92" s="5" t="s">
        <v>147</v>
      </c>
    </row>
    <row r="93" spans="1:17" ht="29.25" customHeight="1">
      <c r="A93" s="12">
        <v>89</v>
      </c>
      <c r="B93" s="19" t="s">
        <v>101</v>
      </c>
      <c r="C93" s="7">
        <v>200</v>
      </c>
      <c r="D93" s="7">
        <v>200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9">
        <f t="shared" si="4"/>
        <v>400</v>
      </c>
      <c r="P93" s="33" t="s">
        <v>144</v>
      </c>
      <c r="Q93" s="5" t="s">
        <v>147</v>
      </c>
    </row>
    <row r="94" spans="1:17" ht="29.25" customHeight="1">
      <c r="A94" s="12">
        <v>90</v>
      </c>
      <c r="B94" s="19" t="s">
        <v>150</v>
      </c>
      <c r="C94" s="7">
        <v>0</v>
      </c>
      <c r="D94" s="7">
        <v>100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9">
        <f>SUM(C94:N94)</f>
        <v>100</v>
      </c>
      <c r="P94" s="33" t="s">
        <v>144</v>
      </c>
      <c r="Q94" s="5" t="s">
        <v>147</v>
      </c>
    </row>
    <row r="95" spans="1:17" ht="27" customHeight="1">
      <c r="A95" s="12">
        <v>91</v>
      </c>
      <c r="B95" s="19" t="s">
        <v>35</v>
      </c>
      <c r="C95" s="7">
        <v>0</v>
      </c>
      <c r="D95" s="7">
        <v>150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9">
        <f t="shared" si="4"/>
        <v>150</v>
      </c>
      <c r="P95" s="33" t="s">
        <v>144</v>
      </c>
      <c r="Q95" s="5" t="s">
        <v>147</v>
      </c>
    </row>
    <row r="96" spans="1:17" ht="27.75" customHeight="1">
      <c r="A96" s="12">
        <v>92</v>
      </c>
      <c r="B96" s="19" t="s">
        <v>178</v>
      </c>
      <c r="C96" s="7">
        <v>200</v>
      </c>
      <c r="D96" s="13">
        <v>200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9">
        <f t="shared" si="4"/>
        <v>400</v>
      </c>
      <c r="P96" s="33" t="s">
        <v>144</v>
      </c>
      <c r="Q96" s="5" t="s">
        <v>147</v>
      </c>
    </row>
    <row r="97" spans="1:17" ht="24.75" customHeight="1">
      <c r="A97" s="12">
        <v>93</v>
      </c>
      <c r="B97" s="19" t="s">
        <v>36</v>
      </c>
      <c r="C97" s="7">
        <v>300</v>
      </c>
      <c r="D97" s="7">
        <v>300</v>
      </c>
      <c r="E97" s="13"/>
      <c r="F97" s="13"/>
      <c r="G97" s="13"/>
      <c r="H97" s="13"/>
      <c r="I97" s="13"/>
      <c r="J97" s="13"/>
      <c r="K97" s="17"/>
      <c r="L97" s="17"/>
      <c r="M97" s="13"/>
      <c r="N97" s="13"/>
      <c r="O97" s="9">
        <f t="shared" si="4"/>
        <v>600</v>
      </c>
      <c r="P97" s="33" t="s">
        <v>144</v>
      </c>
      <c r="Q97" s="5" t="s">
        <v>147</v>
      </c>
    </row>
    <row r="98" spans="1:17" ht="24.75" customHeight="1">
      <c r="A98" s="12">
        <v>94</v>
      </c>
      <c r="B98" s="19" t="s">
        <v>103</v>
      </c>
      <c r="C98" s="7">
        <v>0</v>
      </c>
      <c r="D98" s="7">
        <v>100</v>
      </c>
      <c r="E98" s="13"/>
      <c r="F98" s="13"/>
      <c r="G98" s="13"/>
      <c r="H98" s="13"/>
      <c r="I98" s="13"/>
      <c r="J98" s="13"/>
      <c r="K98" s="20"/>
      <c r="L98" s="20"/>
      <c r="M98" s="13"/>
      <c r="N98" s="13"/>
      <c r="O98" s="9">
        <f t="shared" si="4"/>
        <v>100</v>
      </c>
      <c r="P98" s="33" t="s">
        <v>144</v>
      </c>
      <c r="Q98" s="5" t="s">
        <v>147</v>
      </c>
    </row>
    <row r="99" spans="1:17" ht="24" customHeight="1">
      <c r="A99" s="12">
        <v>95</v>
      </c>
      <c r="B99" s="19" t="s">
        <v>137</v>
      </c>
      <c r="C99" s="7">
        <v>100</v>
      </c>
      <c r="D99" s="7">
        <v>100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9">
        <f>SUM(C99:N99)</f>
        <v>200</v>
      </c>
      <c r="P99" s="33" t="s">
        <v>144</v>
      </c>
      <c r="Q99" s="5" t="s">
        <v>147</v>
      </c>
    </row>
    <row r="100" spans="1:17" ht="26.25" customHeight="1">
      <c r="A100" s="12">
        <v>96</v>
      </c>
      <c r="B100" s="19" t="s">
        <v>102</v>
      </c>
      <c r="C100" s="7">
        <v>100</v>
      </c>
      <c r="D100" s="7">
        <v>100</v>
      </c>
      <c r="E100" s="13"/>
      <c r="F100" s="13"/>
      <c r="G100" s="13"/>
      <c r="H100" s="13"/>
      <c r="I100" s="13"/>
      <c r="J100" s="13"/>
      <c r="K100" s="20"/>
      <c r="L100" s="20"/>
      <c r="M100" s="13"/>
      <c r="N100" s="13"/>
      <c r="O100" s="9">
        <f>SUM(C100:N100)</f>
        <v>200</v>
      </c>
      <c r="P100" s="33" t="s">
        <v>144</v>
      </c>
      <c r="Q100" s="5" t="s">
        <v>147</v>
      </c>
    </row>
    <row r="101" spans="1:17" ht="26.25" customHeight="1">
      <c r="A101" s="12">
        <v>97</v>
      </c>
      <c r="B101" s="19" t="s">
        <v>136</v>
      </c>
      <c r="C101" s="7">
        <v>100</v>
      </c>
      <c r="D101" s="7">
        <v>100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9">
        <f>SUM(C101:N101)</f>
        <v>200</v>
      </c>
      <c r="P101" s="33" t="s">
        <v>144</v>
      </c>
      <c r="Q101" s="5" t="s">
        <v>147</v>
      </c>
    </row>
    <row r="102" spans="1:17" ht="26.25" customHeight="1">
      <c r="A102" s="12">
        <v>98</v>
      </c>
      <c r="B102" s="19" t="s">
        <v>37</v>
      </c>
      <c r="C102" s="7">
        <v>200</v>
      </c>
      <c r="D102" s="13">
        <v>200</v>
      </c>
      <c r="E102" s="13"/>
      <c r="F102" s="13"/>
      <c r="G102" s="13"/>
      <c r="H102" s="13"/>
      <c r="I102" s="13"/>
      <c r="J102" s="13"/>
      <c r="K102" s="13"/>
      <c r="L102" s="20"/>
      <c r="M102" s="13"/>
      <c r="N102" s="13"/>
      <c r="O102" s="9">
        <f aca="true" t="shared" si="5" ref="O102:O108">SUM(C102:N102)</f>
        <v>400</v>
      </c>
      <c r="P102" s="33" t="s">
        <v>144</v>
      </c>
      <c r="Q102" s="5" t="s">
        <v>147</v>
      </c>
    </row>
    <row r="103" spans="1:17" ht="24.75" customHeight="1">
      <c r="A103" s="12">
        <v>99</v>
      </c>
      <c r="B103" s="19" t="s">
        <v>213</v>
      </c>
      <c r="C103" s="7">
        <f>150+250</f>
        <v>400</v>
      </c>
      <c r="D103" s="7">
        <v>400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9">
        <f t="shared" si="5"/>
        <v>800</v>
      </c>
      <c r="P103" s="33" t="s">
        <v>144</v>
      </c>
      <c r="Q103" s="5" t="s">
        <v>147</v>
      </c>
    </row>
    <row r="104" spans="1:17" ht="26.25" customHeight="1">
      <c r="A104" s="12">
        <v>100</v>
      </c>
      <c r="B104" s="19" t="s">
        <v>120</v>
      </c>
      <c r="C104" s="7">
        <v>400</v>
      </c>
      <c r="D104" s="7">
        <v>400</v>
      </c>
      <c r="E104" s="13"/>
      <c r="F104" s="13"/>
      <c r="G104" s="13"/>
      <c r="H104" s="13"/>
      <c r="I104" s="13"/>
      <c r="J104" s="13"/>
      <c r="K104" s="20"/>
      <c r="L104" s="13"/>
      <c r="M104" s="13"/>
      <c r="N104" s="13"/>
      <c r="O104" s="9">
        <f t="shared" si="5"/>
        <v>800</v>
      </c>
      <c r="P104" s="33" t="s">
        <v>144</v>
      </c>
      <c r="Q104" s="5" t="s">
        <v>147</v>
      </c>
    </row>
    <row r="105" spans="1:17" ht="27" customHeight="1">
      <c r="A105" s="12">
        <v>101</v>
      </c>
      <c r="B105" s="19" t="s">
        <v>141</v>
      </c>
      <c r="C105" s="7">
        <v>100</v>
      </c>
      <c r="D105" s="7">
        <v>100</v>
      </c>
      <c r="E105" s="13"/>
      <c r="F105" s="13"/>
      <c r="G105" s="13"/>
      <c r="H105" s="13"/>
      <c r="I105" s="13"/>
      <c r="J105" s="13"/>
      <c r="K105" s="13"/>
      <c r="L105" s="20"/>
      <c r="M105" s="13"/>
      <c r="N105" s="13"/>
      <c r="O105" s="9">
        <f>SUM(C105:N105)</f>
        <v>200</v>
      </c>
      <c r="P105" s="33" t="s">
        <v>144</v>
      </c>
      <c r="Q105" s="5" t="s">
        <v>147</v>
      </c>
    </row>
    <row r="106" spans="1:17" ht="24.75" customHeight="1">
      <c r="A106" s="12">
        <v>102</v>
      </c>
      <c r="B106" s="19" t="s">
        <v>38</v>
      </c>
      <c r="C106" s="7">
        <v>300</v>
      </c>
      <c r="D106" s="7">
        <v>300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9">
        <f t="shared" si="5"/>
        <v>600</v>
      </c>
      <c r="P106" s="33" t="s">
        <v>144</v>
      </c>
      <c r="Q106" s="5" t="s">
        <v>147</v>
      </c>
    </row>
    <row r="107" spans="1:17" ht="24.75" customHeight="1">
      <c r="A107" s="12">
        <v>103</v>
      </c>
      <c r="B107" s="19" t="s">
        <v>209</v>
      </c>
      <c r="C107" s="7">
        <v>500</v>
      </c>
      <c r="D107" s="7">
        <v>250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9">
        <f>SUM(C107:N107)</f>
        <v>750</v>
      </c>
      <c r="P107" s="33" t="s">
        <v>144</v>
      </c>
      <c r="Q107" s="5" t="s">
        <v>147</v>
      </c>
    </row>
    <row r="108" spans="1:17" ht="25.5" customHeight="1">
      <c r="A108" s="12">
        <v>104</v>
      </c>
      <c r="B108" s="19" t="s">
        <v>104</v>
      </c>
      <c r="C108" s="7">
        <v>400</v>
      </c>
      <c r="D108" s="7">
        <v>280</v>
      </c>
      <c r="E108" s="13"/>
      <c r="F108" s="13"/>
      <c r="G108" s="13"/>
      <c r="H108" s="13"/>
      <c r="I108" s="13"/>
      <c r="J108" s="13"/>
      <c r="K108" s="13"/>
      <c r="L108" s="28"/>
      <c r="M108" s="13"/>
      <c r="N108" s="13"/>
      <c r="O108" s="9">
        <f t="shared" si="5"/>
        <v>680</v>
      </c>
      <c r="P108" s="33" t="s">
        <v>144</v>
      </c>
      <c r="Q108" s="5" t="s">
        <v>147</v>
      </c>
    </row>
    <row r="109" spans="1:17" ht="25.5" customHeight="1">
      <c r="A109" s="12">
        <v>105</v>
      </c>
      <c r="B109" s="19" t="s">
        <v>219</v>
      </c>
      <c r="C109" s="7">
        <v>0</v>
      </c>
      <c r="D109" s="7">
        <v>150</v>
      </c>
      <c r="E109" s="13"/>
      <c r="F109" s="13"/>
      <c r="G109" s="13"/>
      <c r="H109" s="13"/>
      <c r="I109" s="13"/>
      <c r="J109" s="13"/>
      <c r="K109" s="13"/>
      <c r="L109" s="28"/>
      <c r="M109" s="13"/>
      <c r="N109" s="13"/>
      <c r="O109" s="9">
        <f>SUM(C109:N109)</f>
        <v>150</v>
      </c>
      <c r="P109" s="33" t="s">
        <v>144</v>
      </c>
      <c r="Q109" s="5" t="s">
        <v>147</v>
      </c>
    </row>
    <row r="110" spans="1:17" ht="27.75" customHeight="1">
      <c r="A110" s="12">
        <v>106</v>
      </c>
      <c r="B110" s="19" t="s">
        <v>39</v>
      </c>
      <c r="C110" s="7">
        <v>100</v>
      </c>
      <c r="D110" s="7">
        <v>100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9">
        <f>SUM(C110:N110)</f>
        <v>200</v>
      </c>
      <c r="P110" s="33" t="s">
        <v>144</v>
      </c>
      <c r="Q110" s="5" t="s">
        <v>147</v>
      </c>
    </row>
    <row r="111" spans="1:17" ht="25.5" customHeight="1">
      <c r="A111" s="12">
        <v>107</v>
      </c>
      <c r="B111" s="19" t="s">
        <v>105</v>
      </c>
      <c r="C111" s="7">
        <v>150</v>
      </c>
      <c r="D111" s="7">
        <v>300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9">
        <f>SUM(C111:N111)</f>
        <v>450</v>
      </c>
      <c r="P111" s="33" t="s">
        <v>144</v>
      </c>
      <c r="Q111" s="5" t="s">
        <v>147</v>
      </c>
    </row>
    <row r="112" spans="1:17" ht="25.5" customHeight="1">
      <c r="A112" s="12">
        <v>108</v>
      </c>
      <c r="B112" s="19" t="s">
        <v>214</v>
      </c>
      <c r="C112" s="7">
        <v>250</v>
      </c>
      <c r="D112" s="7">
        <v>0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9">
        <f>SUM(C112:N112)</f>
        <v>250</v>
      </c>
      <c r="P112" s="33" t="s">
        <v>144</v>
      </c>
      <c r="Q112" s="5" t="s">
        <v>147</v>
      </c>
    </row>
    <row r="113" spans="1:17" ht="27" customHeight="1">
      <c r="A113" s="12">
        <v>109</v>
      </c>
      <c r="B113" s="19" t="s">
        <v>40</v>
      </c>
      <c r="C113" s="7">
        <v>100</v>
      </c>
      <c r="D113" s="7">
        <v>100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9">
        <f>SUM(C113:N113)</f>
        <v>200</v>
      </c>
      <c r="P113" s="33" t="s">
        <v>144</v>
      </c>
      <c r="Q113" s="5" t="s">
        <v>147</v>
      </c>
    </row>
    <row r="114" spans="1:17" ht="26.25" customHeight="1">
      <c r="A114" s="12">
        <v>110</v>
      </c>
      <c r="B114" s="19" t="s">
        <v>62</v>
      </c>
      <c r="C114" s="7">
        <v>200</v>
      </c>
      <c r="D114" s="7">
        <v>200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9">
        <f>SUM(C114:N114)</f>
        <v>400</v>
      </c>
      <c r="P114" s="33" t="s">
        <v>144</v>
      </c>
      <c r="Q114" s="5" t="s">
        <v>147</v>
      </c>
    </row>
    <row r="115" spans="1:17" ht="26.25" customHeight="1">
      <c r="A115" s="12">
        <v>111</v>
      </c>
      <c r="B115" s="19" t="s">
        <v>217</v>
      </c>
      <c r="C115" s="7">
        <v>0</v>
      </c>
      <c r="D115" s="7">
        <v>200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9">
        <f>SUM(C115:N115)</f>
        <v>200</v>
      </c>
      <c r="P115" s="33" t="s">
        <v>144</v>
      </c>
      <c r="Q115" s="5" t="s">
        <v>147</v>
      </c>
    </row>
    <row r="116" spans="1:17" ht="26.25" customHeight="1">
      <c r="A116" s="12">
        <v>112</v>
      </c>
      <c r="B116" s="19" t="s">
        <v>199</v>
      </c>
      <c r="C116" s="7">
        <v>350</v>
      </c>
      <c r="D116" s="7">
        <v>350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9">
        <f>SUM(C116:N116)</f>
        <v>700</v>
      </c>
      <c r="P116" s="33" t="s">
        <v>144</v>
      </c>
      <c r="Q116" s="5" t="s">
        <v>147</v>
      </c>
    </row>
    <row r="117" spans="1:17" ht="28.5" customHeight="1">
      <c r="A117" s="12">
        <v>113</v>
      </c>
      <c r="B117" s="19" t="s">
        <v>41</v>
      </c>
      <c r="C117" s="7">
        <v>300</v>
      </c>
      <c r="D117" s="7">
        <v>300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9">
        <f>SUM(C117:N117)</f>
        <v>600</v>
      </c>
      <c r="P117" s="33" t="s">
        <v>144</v>
      </c>
      <c r="Q117" s="5" t="s">
        <v>147</v>
      </c>
    </row>
    <row r="118" spans="1:17" ht="24.75" customHeight="1">
      <c r="A118" s="12">
        <v>114</v>
      </c>
      <c r="B118" s="19" t="s">
        <v>127</v>
      </c>
      <c r="C118" s="24">
        <v>300</v>
      </c>
      <c r="D118" s="24">
        <v>300</v>
      </c>
      <c r="E118" s="10"/>
      <c r="F118" s="10"/>
      <c r="G118" s="10"/>
      <c r="H118" s="10"/>
      <c r="I118" s="10"/>
      <c r="J118" s="10"/>
      <c r="K118" s="10"/>
      <c r="L118" s="10"/>
      <c r="M118" s="13"/>
      <c r="N118" s="13"/>
      <c r="O118" s="10">
        <f>SUM(C118:N118)</f>
        <v>600</v>
      </c>
      <c r="P118" s="33" t="s">
        <v>144</v>
      </c>
      <c r="Q118" s="5" t="s">
        <v>147</v>
      </c>
    </row>
    <row r="119" spans="1:17" ht="27" customHeight="1">
      <c r="A119" s="12">
        <v>115</v>
      </c>
      <c r="B119" s="19" t="s">
        <v>42</v>
      </c>
      <c r="C119" s="7">
        <v>300</v>
      </c>
      <c r="D119" s="7">
        <v>300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9">
        <f aca="true" t="shared" si="6" ref="O119:O127">SUM(C119:N119)</f>
        <v>600</v>
      </c>
      <c r="P119" s="33" t="s">
        <v>144</v>
      </c>
      <c r="Q119" s="5" t="s">
        <v>147</v>
      </c>
    </row>
    <row r="120" spans="1:17" ht="27" customHeight="1">
      <c r="A120" s="12">
        <v>116</v>
      </c>
      <c r="B120" s="19" t="s">
        <v>211</v>
      </c>
      <c r="C120" s="7">
        <v>450</v>
      </c>
      <c r="D120" s="7">
        <v>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9">
        <f t="shared" si="6"/>
        <v>450</v>
      </c>
      <c r="P120" s="33" t="s">
        <v>144</v>
      </c>
      <c r="Q120" s="5" t="s">
        <v>147</v>
      </c>
    </row>
    <row r="121" spans="1:17" ht="24.75" customHeight="1">
      <c r="A121" s="12">
        <v>117</v>
      </c>
      <c r="B121" s="19" t="s">
        <v>43</v>
      </c>
      <c r="C121" s="7">
        <v>350</v>
      </c>
      <c r="D121" s="7">
        <v>350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9">
        <f t="shared" si="6"/>
        <v>700</v>
      </c>
      <c r="P121" s="33" t="s">
        <v>144</v>
      </c>
      <c r="Q121" s="5" t="s">
        <v>147</v>
      </c>
    </row>
    <row r="122" spans="1:17" ht="26.25" customHeight="1">
      <c r="A122" s="12">
        <v>118</v>
      </c>
      <c r="B122" s="19" t="s">
        <v>138</v>
      </c>
      <c r="C122" s="7">
        <v>250</v>
      </c>
      <c r="D122" s="7">
        <v>250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9">
        <f t="shared" si="6"/>
        <v>500</v>
      </c>
      <c r="P122" s="33" t="s">
        <v>144</v>
      </c>
      <c r="Q122" s="5" t="s">
        <v>147</v>
      </c>
    </row>
    <row r="123" spans="1:17" ht="26.25" customHeight="1">
      <c r="A123" s="12">
        <v>119</v>
      </c>
      <c r="B123" s="19" t="s">
        <v>198</v>
      </c>
      <c r="C123" s="7">
        <v>150</v>
      </c>
      <c r="D123" s="7">
        <v>150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9">
        <f t="shared" si="6"/>
        <v>300</v>
      </c>
      <c r="P123" s="33" t="s">
        <v>144</v>
      </c>
      <c r="Q123" s="5" t="s">
        <v>147</v>
      </c>
    </row>
    <row r="124" spans="1:17" ht="26.25" customHeight="1">
      <c r="A124" s="12">
        <v>120</v>
      </c>
      <c r="B124" s="19" t="s">
        <v>197</v>
      </c>
      <c r="C124" s="7">
        <v>200</v>
      </c>
      <c r="D124" s="7">
        <v>200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9">
        <f t="shared" si="6"/>
        <v>400</v>
      </c>
      <c r="P124" s="33" t="s">
        <v>144</v>
      </c>
      <c r="Q124" s="5" t="s">
        <v>147</v>
      </c>
    </row>
    <row r="125" spans="1:17" ht="28.5" customHeight="1">
      <c r="A125" s="12">
        <v>121</v>
      </c>
      <c r="B125" s="19" t="s">
        <v>106</v>
      </c>
      <c r="C125" s="7">
        <v>100</v>
      </c>
      <c r="D125" s="7">
        <v>100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9">
        <f t="shared" si="6"/>
        <v>200</v>
      </c>
      <c r="P125" s="33" t="s">
        <v>144</v>
      </c>
      <c r="Q125" s="5" t="s">
        <v>147</v>
      </c>
    </row>
    <row r="126" spans="1:17" ht="24" customHeight="1">
      <c r="A126" s="12">
        <v>122</v>
      </c>
      <c r="B126" s="19" t="s">
        <v>44</v>
      </c>
      <c r="C126" s="7">
        <v>100</v>
      </c>
      <c r="D126" s="7">
        <v>100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9">
        <f t="shared" si="6"/>
        <v>200</v>
      </c>
      <c r="P126" s="33" t="s">
        <v>144</v>
      </c>
      <c r="Q126" s="5" t="s">
        <v>147</v>
      </c>
    </row>
    <row r="127" spans="1:17" ht="23.25" customHeight="1">
      <c r="A127" s="12">
        <v>123</v>
      </c>
      <c r="B127" s="19" t="s">
        <v>130</v>
      </c>
      <c r="C127" s="24">
        <v>350</v>
      </c>
      <c r="D127" s="24">
        <v>350</v>
      </c>
      <c r="E127" s="10"/>
      <c r="F127" s="10"/>
      <c r="G127" s="10"/>
      <c r="H127" s="10"/>
      <c r="I127" s="10"/>
      <c r="J127" s="10"/>
      <c r="K127" s="10"/>
      <c r="L127" s="10"/>
      <c r="M127" s="13"/>
      <c r="N127" s="13"/>
      <c r="O127" s="9">
        <f t="shared" si="6"/>
        <v>700</v>
      </c>
      <c r="P127" s="33" t="s">
        <v>144</v>
      </c>
      <c r="Q127" s="5" t="s">
        <v>147</v>
      </c>
    </row>
    <row r="128" spans="1:17" ht="25.5" customHeight="1">
      <c r="A128" s="12">
        <v>124</v>
      </c>
      <c r="B128" s="19" t="s">
        <v>107</v>
      </c>
      <c r="C128" s="7">
        <v>150</v>
      </c>
      <c r="D128" s="7">
        <v>150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9">
        <f>SUM(C128:N128)</f>
        <v>300</v>
      </c>
      <c r="P128" s="33" t="s">
        <v>144</v>
      </c>
      <c r="Q128" s="5" t="s">
        <v>147</v>
      </c>
    </row>
    <row r="129" spans="1:17" ht="25.5" customHeight="1">
      <c r="A129" s="12">
        <v>125</v>
      </c>
      <c r="B129" s="19" t="s">
        <v>108</v>
      </c>
      <c r="C129" s="7">
        <v>100</v>
      </c>
      <c r="D129" s="7">
        <v>150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9">
        <f>SUM(C129:N129)</f>
        <v>250</v>
      </c>
      <c r="P129" s="33" t="s">
        <v>144</v>
      </c>
      <c r="Q129" s="5" t="s">
        <v>147</v>
      </c>
    </row>
    <row r="130" spans="1:17" ht="27.75" customHeight="1">
      <c r="A130" s="12">
        <v>126</v>
      </c>
      <c r="B130" s="29" t="s">
        <v>45</v>
      </c>
      <c r="C130" s="7">
        <v>230.24</v>
      </c>
      <c r="D130" s="7">
        <v>230.24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9">
        <f>SUM(C130:N130)</f>
        <v>460.48</v>
      </c>
      <c r="P130" s="33" t="s">
        <v>144</v>
      </c>
      <c r="Q130" s="5" t="s">
        <v>147</v>
      </c>
    </row>
    <row r="131" spans="1:17" ht="24.75" customHeight="1">
      <c r="A131" s="12">
        <v>127</v>
      </c>
      <c r="B131" s="19" t="s">
        <v>109</v>
      </c>
      <c r="C131" s="7">
        <v>250</v>
      </c>
      <c r="D131" s="7">
        <v>250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9">
        <f>SUM(C131:N131)</f>
        <v>500</v>
      </c>
      <c r="P131" s="33" t="s">
        <v>144</v>
      </c>
      <c r="Q131" s="5" t="s">
        <v>147</v>
      </c>
    </row>
    <row r="132" spans="1:17" ht="27" customHeight="1">
      <c r="A132" s="12">
        <v>128</v>
      </c>
      <c r="B132" s="19" t="s">
        <v>46</v>
      </c>
      <c r="C132" s="7">
        <v>100</v>
      </c>
      <c r="D132" s="7">
        <v>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9">
        <f>SUM(C132:N132)</f>
        <v>100</v>
      </c>
      <c r="P132" s="33" t="s">
        <v>144</v>
      </c>
      <c r="Q132" s="5" t="s">
        <v>147</v>
      </c>
    </row>
    <row r="133" spans="1:17" ht="27" customHeight="1">
      <c r="A133" s="12">
        <v>129</v>
      </c>
      <c r="B133" s="19" t="s">
        <v>216</v>
      </c>
      <c r="C133" s="7">
        <v>50</v>
      </c>
      <c r="D133" s="7">
        <f>50+100</f>
        <v>150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9">
        <f>SUM(C133:N133)</f>
        <v>200</v>
      </c>
      <c r="P133" s="33" t="s">
        <v>144</v>
      </c>
      <c r="Q133" s="5" t="s">
        <v>147</v>
      </c>
    </row>
    <row r="134" spans="1:17" ht="27" customHeight="1">
      <c r="A134" s="12">
        <v>130</v>
      </c>
      <c r="B134" s="19" t="s">
        <v>47</v>
      </c>
      <c r="C134" s="7">
        <v>220</v>
      </c>
      <c r="D134" s="7">
        <v>220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9">
        <f>SUM(C134:N134)</f>
        <v>440</v>
      </c>
      <c r="P134" s="33" t="s">
        <v>144</v>
      </c>
      <c r="Q134" s="5" t="s">
        <v>147</v>
      </c>
    </row>
    <row r="135" spans="1:17" ht="26.25" customHeight="1">
      <c r="A135" s="12">
        <v>131</v>
      </c>
      <c r="B135" s="19" t="s">
        <v>48</v>
      </c>
      <c r="C135" s="7">
        <v>300</v>
      </c>
      <c r="D135" s="7">
        <v>0</v>
      </c>
      <c r="E135" s="13"/>
      <c r="F135" s="13"/>
      <c r="G135" s="13"/>
      <c r="H135" s="13"/>
      <c r="I135" s="13"/>
      <c r="J135" s="13"/>
      <c r="K135" s="17"/>
      <c r="L135" s="17"/>
      <c r="M135" s="13"/>
      <c r="N135" s="13"/>
      <c r="O135" s="9">
        <f>SUM(C135:N135)</f>
        <v>300</v>
      </c>
      <c r="P135" s="33" t="s">
        <v>144</v>
      </c>
      <c r="Q135" s="5" t="s">
        <v>147</v>
      </c>
    </row>
    <row r="136" spans="1:17" ht="24.75" customHeight="1">
      <c r="A136" s="12">
        <v>132</v>
      </c>
      <c r="B136" s="19" t="s">
        <v>49</v>
      </c>
      <c r="C136" s="7">
        <v>300</v>
      </c>
      <c r="D136" s="7">
        <v>300</v>
      </c>
      <c r="E136" s="13"/>
      <c r="F136" s="13"/>
      <c r="G136" s="13"/>
      <c r="H136" s="13"/>
      <c r="I136" s="13"/>
      <c r="J136" s="13"/>
      <c r="K136" s="13"/>
      <c r="L136" s="28"/>
      <c r="M136" s="13"/>
      <c r="N136" s="13"/>
      <c r="O136" s="9">
        <f>SUM(C136:N136)</f>
        <v>600</v>
      </c>
      <c r="P136" s="33" t="s">
        <v>144</v>
      </c>
      <c r="Q136" s="5" t="s">
        <v>147</v>
      </c>
    </row>
    <row r="137" spans="1:17" ht="27" customHeight="1">
      <c r="A137" s="12">
        <v>133</v>
      </c>
      <c r="B137" s="19" t="s">
        <v>110</v>
      </c>
      <c r="C137" s="7">
        <v>150</v>
      </c>
      <c r="D137" s="7">
        <v>150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9">
        <f aca="true" t="shared" si="7" ref="O137:O144">SUM(C137:N137)</f>
        <v>300</v>
      </c>
      <c r="P137" s="33" t="s">
        <v>144</v>
      </c>
      <c r="Q137" s="5" t="s">
        <v>147</v>
      </c>
    </row>
    <row r="138" spans="1:17" ht="26.25" customHeight="1">
      <c r="A138" s="12">
        <v>134</v>
      </c>
      <c r="B138" s="19" t="s">
        <v>63</v>
      </c>
      <c r="C138" s="7">
        <v>200</v>
      </c>
      <c r="D138" s="7">
        <v>200</v>
      </c>
      <c r="E138" s="13"/>
      <c r="F138" s="13"/>
      <c r="G138" s="13"/>
      <c r="H138" s="13"/>
      <c r="I138" s="13"/>
      <c r="J138" s="26"/>
      <c r="K138" s="13"/>
      <c r="L138" s="13"/>
      <c r="M138" s="13"/>
      <c r="N138" s="13"/>
      <c r="O138" s="9">
        <f t="shared" si="7"/>
        <v>400</v>
      </c>
      <c r="P138" s="33" t="s">
        <v>144</v>
      </c>
      <c r="Q138" s="5" t="s">
        <v>147</v>
      </c>
    </row>
    <row r="139" spans="1:17" ht="25.5" customHeight="1">
      <c r="A139" s="12">
        <v>135</v>
      </c>
      <c r="B139" s="19" t="s">
        <v>50</v>
      </c>
      <c r="C139" s="7">
        <v>250</v>
      </c>
      <c r="D139" s="7">
        <v>250</v>
      </c>
      <c r="E139" s="13"/>
      <c r="F139" s="13"/>
      <c r="G139" s="13"/>
      <c r="H139" s="13"/>
      <c r="I139" s="13"/>
      <c r="J139" s="13"/>
      <c r="K139" s="13"/>
      <c r="L139" s="28"/>
      <c r="M139" s="13"/>
      <c r="N139" s="13"/>
      <c r="O139" s="9">
        <f t="shared" si="7"/>
        <v>500</v>
      </c>
      <c r="P139" s="33" t="s">
        <v>144</v>
      </c>
      <c r="Q139" s="5" t="s">
        <v>147</v>
      </c>
    </row>
    <row r="140" spans="1:17" ht="25.5" customHeight="1">
      <c r="A140" s="12">
        <v>136</v>
      </c>
      <c r="B140" s="19" t="s">
        <v>220</v>
      </c>
      <c r="C140" s="7">
        <v>0</v>
      </c>
      <c r="D140" s="7">
        <v>200</v>
      </c>
      <c r="E140" s="13"/>
      <c r="F140" s="13"/>
      <c r="G140" s="13"/>
      <c r="H140" s="13"/>
      <c r="I140" s="13"/>
      <c r="J140" s="13"/>
      <c r="K140" s="13"/>
      <c r="L140" s="28"/>
      <c r="M140" s="13"/>
      <c r="N140" s="13"/>
      <c r="O140" s="9">
        <f>SUM(C140:N140)</f>
        <v>200</v>
      </c>
      <c r="P140" s="33" t="s">
        <v>144</v>
      </c>
      <c r="Q140" s="5" t="s">
        <v>147</v>
      </c>
    </row>
    <row r="141" spans="1:17" ht="24" customHeight="1">
      <c r="A141" s="12">
        <v>137</v>
      </c>
      <c r="B141" s="19" t="s">
        <v>51</v>
      </c>
      <c r="C141" s="7">
        <v>100</v>
      </c>
      <c r="D141" s="7">
        <v>100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9">
        <f t="shared" si="7"/>
        <v>200</v>
      </c>
      <c r="P141" s="33" t="s">
        <v>144</v>
      </c>
      <c r="Q141" s="5" t="s">
        <v>147</v>
      </c>
    </row>
    <row r="142" spans="1:17" ht="26.25" customHeight="1">
      <c r="A142" s="12">
        <v>138</v>
      </c>
      <c r="B142" s="19" t="s">
        <v>121</v>
      </c>
      <c r="C142" s="7">
        <v>385</v>
      </c>
      <c r="D142" s="7">
        <v>385</v>
      </c>
      <c r="E142" s="13"/>
      <c r="F142" s="13"/>
      <c r="G142" s="13"/>
      <c r="H142" s="13"/>
      <c r="I142" s="13"/>
      <c r="J142" s="13"/>
      <c r="K142" s="20"/>
      <c r="L142" s="13"/>
      <c r="M142" s="13"/>
      <c r="N142" s="13"/>
      <c r="O142" s="9">
        <f t="shared" si="7"/>
        <v>770</v>
      </c>
      <c r="P142" s="33" t="s">
        <v>144</v>
      </c>
      <c r="Q142" s="5" t="s">
        <v>147</v>
      </c>
    </row>
    <row r="143" spans="1:17" ht="26.25" customHeight="1">
      <c r="A143" s="12">
        <v>139</v>
      </c>
      <c r="B143" s="19" t="s">
        <v>201</v>
      </c>
      <c r="C143" s="7">
        <v>200</v>
      </c>
      <c r="D143" s="7">
        <v>200</v>
      </c>
      <c r="E143" s="13"/>
      <c r="F143" s="13"/>
      <c r="G143" s="13"/>
      <c r="H143" s="13"/>
      <c r="I143" s="13"/>
      <c r="J143" s="13"/>
      <c r="K143" s="20"/>
      <c r="L143" s="13"/>
      <c r="M143" s="13"/>
      <c r="N143" s="13"/>
      <c r="O143" s="9">
        <f>SUM(C143:N143)</f>
        <v>400</v>
      </c>
      <c r="P143" s="33" t="s">
        <v>144</v>
      </c>
      <c r="Q143" s="5" t="s">
        <v>147</v>
      </c>
    </row>
    <row r="144" spans="1:17" ht="28.5" customHeight="1">
      <c r="A144" s="12">
        <v>140</v>
      </c>
      <c r="B144" s="19" t="s">
        <v>52</v>
      </c>
      <c r="C144" s="7">
        <f>250+500</f>
        <v>750</v>
      </c>
      <c r="D144" s="7">
        <v>250</v>
      </c>
      <c r="E144" s="13"/>
      <c r="F144" s="13"/>
      <c r="G144" s="13"/>
      <c r="H144" s="13"/>
      <c r="I144" s="13"/>
      <c r="J144" s="13"/>
      <c r="K144" s="13"/>
      <c r="L144" s="28"/>
      <c r="M144" s="13"/>
      <c r="N144" s="13"/>
      <c r="O144" s="9">
        <f t="shared" si="7"/>
        <v>1000</v>
      </c>
      <c r="P144" s="33" t="s">
        <v>144</v>
      </c>
      <c r="Q144" s="5" t="s">
        <v>147</v>
      </c>
    </row>
    <row r="145" spans="1:17" ht="27.75" customHeight="1">
      <c r="A145" s="12">
        <v>141</v>
      </c>
      <c r="B145" s="19" t="s">
        <v>54</v>
      </c>
      <c r="C145" s="7">
        <v>350</v>
      </c>
      <c r="D145" s="7">
        <v>350</v>
      </c>
      <c r="E145" s="13"/>
      <c r="F145" s="13"/>
      <c r="G145" s="13"/>
      <c r="H145" s="13"/>
      <c r="I145" s="13"/>
      <c r="J145" s="13"/>
      <c r="K145" s="13"/>
      <c r="L145" s="28"/>
      <c r="M145" s="13"/>
      <c r="N145" s="13"/>
      <c r="O145" s="9">
        <f>SUM(C145:N145)</f>
        <v>700</v>
      </c>
      <c r="P145" s="33" t="s">
        <v>144</v>
      </c>
      <c r="Q145" s="5" t="s">
        <v>147</v>
      </c>
    </row>
    <row r="146" spans="1:17" ht="26.25" customHeight="1">
      <c r="A146" s="12">
        <v>142</v>
      </c>
      <c r="B146" s="19" t="s">
        <v>53</v>
      </c>
      <c r="C146" s="7">
        <v>200</v>
      </c>
      <c r="D146" s="7">
        <v>200</v>
      </c>
      <c r="E146" s="13"/>
      <c r="F146" s="13"/>
      <c r="G146" s="13"/>
      <c r="H146" s="13"/>
      <c r="I146" s="13"/>
      <c r="J146" s="13"/>
      <c r="K146" s="13"/>
      <c r="L146" s="28"/>
      <c r="M146" s="13"/>
      <c r="N146" s="13"/>
      <c r="O146" s="9">
        <f>SUM(C146:N146)</f>
        <v>400</v>
      </c>
      <c r="P146" s="33" t="s">
        <v>144</v>
      </c>
      <c r="Q146" s="5" t="s">
        <v>147</v>
      </c>
    </row>
    <row r="147" spans="1:17" ht="27.75" customHeight="1">
      <c r="A147" s="12">
        <v>143</v>
      </c>
      <c r="B147" s="19" t="s">
        <v>55</v>
      </c>
      <c r="C147" s="7">
        <v>400</v>
      </c>
      <c r="D147" s="7">
        <v>400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9">
        <f>SUM(C147:N147)</f>
        <v>800</v>
      </c>
      <c r="P147" s="33" t="s">
        <v>144</v>
      </c>
      <c r="Q147" s="5" t="s">
        <v>147</v>
      </c>
    </row>
    <row r="148" spans="1:17" ht="23.25" customHeight="1">
      <c r="A148" s="12">
        <v>144</v>
      </c>
      <c r="B148" s="19" t="s">
        <v>124</v>
      </c>
      <c r="C148" s="11">
        <v>150</v>
      </c>
      <c r="D148" s="11">
        <v>150</v>
      </c>
      <c r="E148" s="11"/>
      <c r="F148" s="11"/>
      <c r="G148" s="11"/>
      <c r="H148" s="11"/>
      <c r="I148" s="11"/>
      <c r="J148" s="11"/>
      <c r="K148" s="11"/>
      <c r="L148" s="11"/>
      <c r="M148" s="13"/>
      <c r="N148" s="13"/>
      <c r="O148" s="11">
        <f>SUM(C148:N148)</f>
        <v>300</v>
      </c>
      <c r="P148" s="33" t="s">
        <v>144</v>
      </c>
      <c r="Q148" s="5" t="s">
        <v>147</v>
      </c>
    </row>
    <row r="149" spans="1:17" ht="24" customHeight="1">
      <c r="A149" s="12">
        <v>145</v>
      </c>
      <c r="B149" s="21" t="s">
        <v>56</v>
      </c>
      <c r="C149" s="7">
        <v>370</v>
      </c>
      <c r="D149" s="7">
        <v>370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1">
        <f>SUM(C149:N149)</f>
        <v>740</v>
      </c>
      <c r="P149" s="33" t="s">
        <v>144</v>
      </c>
      <c r="Q149" s="5" t="s">
        <v>147</v>
      </c>
    </row>
    <row r="150" spans="1:17" ht="27" customHeight="1">
      <c r="A150" s="12">
        <v>146</v>
      </c>
      <c r="B150" s="21" t="s">
        <v>111</v>
      </c>
      <c r="C150" s="7">
        <v>340</v>
      </c>
      <c r="D150" s="7">
        <v>200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1">
        <f>SUM(C150:N150)</f>
        <v>540</v>
      </c>
      <c r="P150" s="33" t="s">
        <v>144</v>
      </c>
      <c r="Q150" s="5" t="s">
        <v>147</v>
      </c>
    </row>
    <row r="151" spans="1:17" ht="24" customHeight="1">
      <c r="A151" s="12">
        <v>147</v>
      </c>
      <c r="B151" s="21" t="s">
        <v>68</v>
      </c>
      <c r="C151" s="24">
        <v>350</v>
      </c>
      <c r="D151" s="24">
        <v>350</v>
      </c>
      <c r="E151" s="10"/>
      <c r="F151" s="10"/>
      <c r="G151" s="10"/>
      <c r="H151" s="10"/>
      <c r="I151" s="10"/>
      <c r="J151" s="10"/>
      <c r="K151" s="10"/>
      <c r="L151" s="10"/>
      <c r="M151" s="13"/>
      <c r="N151" s="13"/>
      <c r="O151" s="9">
        <f>SUM(C151:N151)</f>
        <v>700</v>
      </c>
      <c r="P151" s="33" t="s">
        <v>144</v>
      </c>
      <c r="Q151" s="5" t="s">
        <v>147</v>
      </c>
    </row>
    <row r="152" spans="1:17" ht="24.75" customHeight="1">
      <c r="A152" s="12">
        <v>148</v>
      </c>
      <c r="B152" s="19" t="s">
        <v>122</v>
      </c>
      <c r="C152" s="24">
        <v>200</v>
      </c>
      <c r="D152" s="24">
        <v>200</v>
      </c>
      <c r="E152" s="10"/>
      <c r="F152" s="10"/>
      <c r="G152" s="10"/>
      <c r="H152" s="10"/>
      <c r="I152" s="10"/>
      <c r="J152" s="10"/>
      <c r="K152" s="10"/>
      <c r="L152" s="10"/>
      <c r="M152" s="13"/>
      <c r="N152" s="13"/>
      <c r="O152" s="9">
        <f>SUM(C152:N152)</f>
        <v>400</v>
      </c>
      <c r="P152" s="33" t="s">
        <v>144</v>
      </c>
      <c r="Q152" s="5" t="s">
        <v>147</v>
      </c>
    </row>
    <row r="153" spans="1:17" ht="26.25" customHeight="1">
      <c r="A153" s="12">
        <v>149</v>
      </c>
      <c r="B153" s="19" t="s">
        <v>210</v>
      </c>
      <c r="C153" s="7">
        <f>370+300</f>
        <v>670</v>
      </c>
      <c r="D153" s="7">
        <v>670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9">
        <f>SUM(C153:N153)</f>
        <v>1340</v>
      </c>
      <c r="P153" s="33" t="s">
        <v>144</v>
      </c>
      <c r="Q153" s="5" t="s">
        <v>147</v>
      </c>
    </row>
    <row r="154" spans="1:17" ht="23.25" customHeight="1">
      <c r="A154" s="12">
        <v>150</v>
      </c>
      <c r="B154" s="19" t="s">
        <v>112</v>
      </c>
      <c r="C154" s="7">
        <v>160</v>
      </c>
      <c r="D154" s="7"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9">
        <f>SUM(C154:N154)</f>
        <v>160</v>
      </c>
      <c r="P154" s="33" t="s">
        <v>144</v>
      </c>
      <c r="Q154" s="5" t="s">
        <v>147</v>
      </c>
    </row>
    <row r="155" spans="1:17" ht="24.75" customHeight="1">
      <c r="A155" s="12">
        <v>151</v>
      </c>
      <c r="B155" s="19" t="s">
        <v>139</v>
      </c>
      <c r="C155" s="7">
        <v>0</v>
      </c>
      <c r="D155" s="7">
        <v>250</v>
      </c>
      <c r="E155" s="30"/>
      <c r="F155" s="13"/>
      <c r="G155" s="13"/>
      <c r="H155" s="13"/>
      <c r="I155" s="13"/>
      <c r="J155" s="13"/>
      <c r="K155" s="17"/>
      <c r="L155" s="17"/>
      <c r="M155" s="13"/>
      <c r="N155" s="13"/>
      <c r="O155" s="9">
        <f>SUM(C155:N155)</f>
        <v>250</v>
      </c>
      <c r="P155" s="33" t="s">
        <v>144</v>
      </c>
      <c r="Q155" s="5" t="s">
        <v>147</v>
      </c>
    </row>
    <row r="156" spans="1:17" ht="27.75" customHeight="1">
      <c r="A156" s="12">
        <v>152</v>
      </c>
      <c r="B156" s="19" t="s">
        <v>57</v>
      </c>
      <c r="C156" s="7">
        <v>500</v>
      </c>
      <c r="D156" s="7">
        <f>350+150+150</f>
        <v>650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9">
        <f>SUM(C156:N156)</f>
        <v>1150</v>
      </c>
      <c r="P156" s="33" t="s">
        <v>144</v>
      </c>
      <c r="Q156" s="5" t="s">
        <v>147</v>
      </c>
    </row>
    <row r="157" spans="1:17" ht="25.5" customHeight="1">
      <c r="A157" s="12">
        <v>153</v>
      </c>
      <c r="B157" s="19" t="s">
        <v>58</v>
      </c>
      <c r="C157" s="7">
        <v>75.83</v>
      </c>
      <c r="D157" s="7">
        <v>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9">
        <f>SUM(C157:N157)</f>
        <v>75.83</v>
      </c>
      <c r="P157" s="33" t="s">
        <v>144</v>
      </c>
      <c r="Q157" s="5" t="s">
        <v>147</v>
      </c>
    </row>
    <row r="158" spans="1:17" ht="24.75" customHeight="1">
      <c r="A158" s="12">
        <v>154</v>
      </c>
      <c r="B158" s="19" t="s">
        <v>64</v>
      </c>
      <c r="C158" s="7">
        <v>200</v>
      </c>
      <c r="D158" s="7">
        <v>200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9">
        <f>SUM(C158:N158)</f>
        <v>400</v>
      </c>
      <c r="P158" s="33" t="s">
        <v>144</v>
      </c>
      <c r="Q158" s="5" t="s">
        <v>147</v>
      </c>
    </row>
    <row r="159" spans="1:17" ht="27.75" customHeight="1">
      <c r="A159" s="12">
        <v>155</v>
      </c>
      <c r="B159" s="19" t="s">
        <v>202</v>
      </c>
      <c r="C159" s="7">
        <v>300</v>
      </c>
      <c r="D159" s="7">
        <v>0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9">
        <f>SUM(C159:N159)</f>
        <v>300</v>
      </c>
      <c r="P159" s="33" t="s">
        <v>144</v>
      </c>
      <c r="Q159" s="5" t="s">
        <v>147</v>
      </c>
    </row>
    <row r="160" spans="1:17" ht="25.5" customHeight="1">
      <c r="A160" s="12">
        <v>156</v>
      </c>
      <c r="B160" s="31" t="s">
        <v>59</v>
      </c>
      <c r="C160" s="7">
        <v>300</v>
      </c>
      <c r="D160" s="7">
        <v>300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9">
        <f>SUM(C160:N160)</f>
        <v>600</v>
      </c>
      <c r="P160" s="33" t="s">
        <v>144</v>
      </c>
      <c r="Q160" s="5" t="s">
        <v>147</v>
      </c>
    </row>
    <row r="161" spans="1:15" ht="12.75" customHeight="1">
      <c r="A161" s="12"/>
      <c r="B161" s="4"/>
      <c r="C161" s="7">
        <f>SUM(C5:C160)</f>
        <v>33412.07000000001</v>
      </c>
      <c r="D161" s="7">
        <f>SUM(D5:D160)</f>
        <v>33145.240000000005</v>
      </c>
      <c r="E161" s="7">
        <f>SUM(E5:E160)</f>
        <v>0</v>
      </c>
      <c r="F161" s="7">
        <f>SUM(F5:F160)</f>
        <v>0</v>
      </c>
      <c r="G161" s="7">
        <f>SUM(G5:G160)</f>
        <v>0</v>
      </c>
      <c r="H161" s="7">
        <f>SUM(H5:H160)</f>
        <v>0</v>
      </c>
      <c r="I161" s="7">
        <f>SUM(I5:I160)</f>
        <v>0</v>
      </c>
      <c r="J161" s="7">
        <f>SUM(J5:J160)</f>
        <v>0</v>
      </c>
      <c r="K161" s="7">
        <f>SUM(K5:K160)</f>
        <v>0</v>
      </c>
      <c r="L161" s="7">
        <f>SUM(L5:L160)</f>
        <v>0</v>
      </c>
      <c r="M161" s="7">
        <f>SUM(M5:M160)</f>
        <v>0</v>
      </c>
      <c r="N161" s="7">
        <f>SUM(N5:N160)</f>
        <v>0</v>
      </c>
      <c r="O161" s="32">
        <f>SUM(O5:O160)</f>
        <v>66557.31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rmontafia</dc:creator>
  <cp:keywords/>
  <dc:description/>
  <cp:lastModifiedBy>montafiar</cp:lastModifiedBy>
  <cp:lastPrinted>2015-03-02T14:40:47Z</cp:lastPrinted>
  <dcterms:created xsi:type="dcterms:W3CDTF">2011-07-15T06:59:24Z</dcterms:created>
  <dcterms:modified xsi:type="dcterms:W3CDTF">2015-03-05T08:39:48Z</dcterms:modified>
  <cp:category/>
  <cp:version/>
  <cp:contentType/>
  <cp:contentStatus/>
</cp:coreProperties>
</file>